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ndre\Downloads\"/>
    </mc:Choice>
  </mc:AlternateContent>
  <xr:revisionPtr revIDLastSave="0" documentId="8_{7CC795CA-3298-4DCB-9E96-3107807713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tilla" sheetId="1" r:id="rId1"/>
    <sheet name="BASE DE DATOS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V6a6OGftCg8w/pQ0/r1sYJilg+cpPuDBOqcZmecMtWw="/>
    </ext>
  </extLst>
</workbook>
</file>

<file path=xl/calcChain.xml><?xml version="1.0" encoding="utf-8"?>
<calcChain xmlns="http://schemas.openxmlformats.org/spreadsheetml/2006/main">
  <c r="AV231" i="1" l="1"/>
  <c r="AM166" i="1"/>
  <c r="AQ183" i="1"/>
  <c r="AL137" i="1"/>
  <c r="AM137" i="1"/>
  <c r="AN137" i="1"/>
  <c r="AN201" i="1" s="1"/>
  <c r="AU201" i="1"/>
  <c r="AV220" i="1"/>
  <c r="AV221" i="1"/>
  <c r="AV222" i="1"/>
  <c r="AV223" i="1"/>
  <c r="AV224" i="1"/>
  <c r="AV225" i="1"/>
  <c r="AV226" i="1"/>
  <c r="AV227" i="1"/>
  <c r="AV228" i="1"/>
  <c r="AV229" i="1"/>
  <c r="AV230" i="1"/>
  <c r="AV232" i="1"/>
  <c r="AV233" i="1"/>
  <c r="AV234" i="1"/>
  <c r="AV235" i="1"/>
  <c r="AV236" i="1"/>
  <c r="AV237" i="1"/>
  <c r="AV238" i="1"/>
  <c r="AV239" i="1"/>
  <c r="AV240" i="1"/>
  <c r="AV241" i="1"/>
  <c r="AV242" i="1"/>
  <c r="AV243" i="1"/>
  <c r="AV244" i="1"/>
  <c r="AV245" i="1"/>
  <c r="AV246" i="1"/>
  <c r="AV247" i="1"/>
  <c r="AV248" i="1"/>
  <c r="AV249" i="1"/>
  <c r="AV250" i="1"/>
  <c r="AV202" i="1"/>
  <c r="AV203" i="1"/>
  <c r="AV204" i="1"/>
  <c r="AV205" i="1"/>
  <c r="AV206" i="1"/>
  <c r="AV207" i="1"/>
  <c r="AV208" i="1"/>
  <c r="AV209" i="1"/>
  <c r="AV210" i="1"/>
  <c r="AV211" i="1"/>
  <c r="AV212" i="1"/>
  <c r="AV213" i="1"/>
  <c r="AV214" i="1"/>
  <c r="AV215" i="1"/>
  <c r="AV216" i="1"/>
  <c r="AV217" i="1"/>
  <c r="AV218" i="1"/>
  <c r="AV219" i="1"/>
  <c r="AV133" i="1"/>
  <c r="AV134" i="1"/>
  <c r="AV135" i="1"/>
  <c r="AV136" i="1"/>
  <c r="AV138" i="1"/>
  <c r="AV139" i="1"/>
  <c r="AV140" i="1"/>
  <c r="AV141" i="1"/>
  <c r="AV142" i="1"/>
  <c r="AV143" i="1"/>
  <c r="AV144" i="1"/>
  <c r="AV145" i="1"/>
  <c r="AV146" i="1"/>
  <c r="AV147" i="1"/>
  <c r="AV148" i="1"/>
  <c r="AV149" i="1"/>
  <c r="AV150" i="1"/>
  <c r="AV151" i="1"/>
  <c r="AV152" i="1"/>
  <c r="AV155" i="1"/>
  <c r="AV156" i="1"/>
  <c r="AV157" i="1"/>
  <c r="AV158" i="1"/>
  <c r="AV159" i="1"/>
  <c r="AV160" i="1"/>
  <c r="AV161" i="1"/>
  <c r="AV162" i="1"/>
  <c r="AV163" i="1"/>
  <c r="AV164" i="1"/>
  <c r="AV165" i="1"/>
  <c r="AV166" i="1"/>
  <c r="AV167" i="1"/>
  <c r="AV168" i="1"/>
  <c r="AV169" i="1"/>
  <c r="AV170" i="1"/>
  <c r="AV171" i="1"/>
  <c r="AV172" i="1"/>
  <c r="AV173" i="1"/>
  <c r="AV174" i="1"/>
  <c r="AV175" i="1"/>
  <c r="AV176" i="1"/>
  <c r="AV177" i="1"/>
  <c r="AV178" i="1"/>
  <c r="AV179" i="1"/>
  <c r="AV180" i="1"/>
  <c r="AV181" i="1"/>
  <c r="AV182" i="1"/>
  <c r="AV184" i="1"/>
  <c r="AV185" i="1"/>
  <c r="AV186" i="1"/>
  <c r="AV187" i="1"/>
  <c r="AV188" i="1"/>
  <c r="AV189" i="1"/>
  <c r="AV190" i="1"/>
  <c r="AV191" i="1"/>
  <c r="AV192" i="1"/>
  <c r="AV193" i="1"/>
  <c r="AV194" i="1"/>
  <c r="AV195" i="1"/>
  <c r="AV196" i="1"/>
  <c r="AV197" i="1"/>
  <c r="AV198" i="1"/>
  <c r="AV199" i="1"/>
  <c r="AV200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75" i="1"/>
  <c r="AV76" i="1"/>
  <c r="AV77" i="1"/>
  <c r="AV78" i="1"/>
  <c r="AV79" i="1"/>
  <c r="AV82" i="1"/>
  <c r="AL164" i="1"/>
  <c r="AL154" i="1"/>
  <c r="AT81" i="1"/>
  <c r="AT80" i="1"/>
  <c r="AT74" i="1"/>
  <c r="AT83" i="1" s="1"/>
  <c r="AR81" i="1"/>
  <c r="AR80" i="1"/>
  <c r="AR74" i="1"/>
  <c r="AQ74" i="1"/>
  <c r="AQ80" i="1"/>
  <c r="AQ81" i="1"/>
  <c r="AP81" i="1"/>
  <c r="AP80" i="1"/>
  <c r="AP83" i="1" s="1"/>
  <c r="AP74" i="1"/>
  <c r="AN81" i="1"/>
  <c r="AN80" i="1"/>
  <c r="AN74" i="1"/>
  <c r="AL81" i="1"/>
  <c r="AL80" i="1"/>
  <c r="AL74" i="1"/>
  <c r="AU251" i="1"/>
  <c r="AT251" i="1"/>
  <c r="AS251" i="1"/>
  <c r="AR251" i="1"/>
  <c r="AQ251" i="1"/>
  <c r="AP251" i="1"/>
  <c r="AO251" i="1"/>
  <c r="AN251" i="1"/>
  <c r="AM251" i="1"/>
  <c r="AL251" i="1"/>
  <c r="AU154" i="1"/>
  <c r="AT154" i="1"/>
  <c r="AS154" i="1"/>
  <c r="AR154" i="1"/>
  <c r="AQ154" i="1"/>
  <c r="AP154" i="1"/>
  <c r="AO154" i="1"/>
  <c r="AO201" i="1" s="1"/>
  <c r="AN154" i="1"/>
  <c r="AM154" i="1"/>
  <c r="AU153" i="1"/>
  <c r="AT153" i="1"/>
  <c r="AT201" i="1" s="1"/>
  <c r="AS153" i="1"/>
  <c r="AR153" i="1"/>
  <c r="AQ153" i="1"/>
  <c r="AP153" i="1"/>
  <c r="AP201" i="1" s="1"/>
  <c r="AO153" i="1"/>
  <c r="AN153" i="1"/>
  <c r="AM153" i="1"/>
  <c r="AL153" i="1"/>
  <c r="AS201" i="1"/>
  <c r="AR201" i="1"/>
  <c r="AU132" i="1"/>
  <c r="AT132" i="1"/>
  <c r="AS132" i="1"/>
  <c r="AR132" i="1"/>
  <c r="AQ132" i="1"/>
  <c r="AP132" i="1"/>
  <c r="AO132" i="1"/>
  <c r="AN132" i="1"/>
  <c r="AM132" i="1"/>
  <c r="AL132" i="1"/>
  <c r="AM83" i="1"/>
  <c r="AL83" i="1"/>
  <c r="AU81" i="1"/>
  <c r="AS81" i="1"/>
  <c r="AO81" i="1"/>
  <c r="AM81" i="1"/>
  <c r="AU80" i="1"/>
  <c r="AS80" i="1"/>
  <c r="AO80" i="1"/>
  <c r="AV80" i="1" s="1"/>
  <c r="AN83" i="1"/>
  <c r="AM80" i="1"/>
  <c r="AU74" i="1"/>
  <c r="AU83" i="1" s="1"/>
  <c r="AS74" i="1"/>
  <c r="AS83" i="1" s="1"/>
  <c r="AO74" i="1"/>
  <c r="AM74" i="1"/>
  <c r="AK137" i="1"/>
  <c r="AK154" i="1"/>
  <c r="AK81" i="1"/>
  <c r="AV81" i="1" s="1"/>
  <c r="AK80" i="1"/>
  <c r="AK74" i="1"/>
  <c r="AK183" i="1"/>
  <c r="AV183" i="1" s="1"/>
  <c r="AK153" i="1"/>
  <c r="AK251" i="1"/>
  <c r="AK132" i="1"/>
  <c r="AJ137" i="1"/>
  <c r="AJ201" i="1" s="1"/>
  <c r="AJ251" i="1"/>
  <c r="AV251" i="1" s="1"/>
  <c r="AJ132" i="1"/>
  <c r="AV132" i="1" s="1"/>
  <c r="AJ74" i="1"/>
  <c r="AV74" i="1" s="1"/>
  <c r="AJ80" i="1"/>
  <c r="AJ81" i="1"/>
  <c r="AJ153" i="1"/>
  <c r="AV153" i="1" s="1"/>
  <c r="AJ154" i="1"/>
  <c r="AV154" i="1" s="1"/>
  <c r="AU268" i="1" l="1"/>
  <c r="AM201" i="1"/>
  <c r="AO83" i="1"/>
  <c r="AQ83" i="1"/>
  <c r="AQ268" i="1" s="1"/>
  <c r="AL201" i="1"/>
  <c r="AL268" i="1" s="1"/>
  <c r="AQ201" i="1"/>
  <c r="AJ83" i="1"/>
  <c r="AJ268" i="1" s="1"/>
  <c r="AR83" i="1"/>
  <c r="AK83" i="1"/>
  <c r="AN268" i="1"/>
  <c r="AM268" i="1"/>
  <c r="AP268" i="1"/>
  <c r="AO268" i="1"/>
  <c r="AT268" i="1"/>
  <c r="AV137" i="1"/>
  <c r="AS268" i="1"/>
  <c r="AR268" i="1"/>
  <c r="AK201" i="1"/>
  <c r="AV201" i="1" s="1"/>
  <c r="AW201" i="1" s="1"/>
  <c r="AD201" i="1"/>
  <c r="AK268" i="1" l="1"/>
  <c r="AV268" i="1"/>
  <c r="AD83" i="1"/>
  <c r="AD132" i="1"/>
  <c r="AW132" i="1" s="1"/>
  <c r="AD219" i="1"/>
  <c r="AD251" i="1"/>
  <c r="AS267" i="1" l="1"/>
  <c r="AS264" i="1"/>
  <c r="AR264" i="1"/>
  <c r="S28" i="1"/>
  <c r="I28" i="1"/>
  <c r="AD268" i="1" l="1"/>
  <c r="AF70" i="1" l="1"/>
  <c r="AB177" i="3"/>
  <c r="AA177" i="3"/>
  <c r="Z177" i="3"/>
  <c r="Y177" i="3"/>
  <c r="X177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AB176" i="3"/>
  <c r="AA176" i="3"/>
  <c r="Z176" i="3"/>
  <c r="Y176" i="3"/>
  <c r="X176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AB175" i="3"/>
  <c r="AA175" i="3"/>
  <c r="Z175" i="3"/>
  <c r="Y175" i="3"/>
  <c r="X175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AB174" i="3"/>
  <c r="AA174" i="3"/>
  <c r="Z174" i="3"/>
  <c r="Y174" i="3"/>
  <c r="X174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AB173" i="3"/>
  <c r="AA173" i="3"/>
  <c r="Z173" i="3"/>
  <c r="Y173" i="3"/>
  <c r="X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AB172" i="3"/>
  <c r="AA172" i="3"/>
  <c r="Z172" i="3"/>
  <c r="Y172" i="3"/>
  <c r="X172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AB171" i="3"/>
  <c r="AA171" i="3"/>
  <c r="Z171" i="3"/>
  <c r="Y171" i="3"/>
  <c r="X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AB170" i="3"/>
  <c r="AA170" i="3"/>
  <c r="Z170" i="3"/>
  <c r="Y170" i="3"/>
  <c r="X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AB169" i="3"/>
  <c r="AA169" i="3"/>
  <c r="Z169" i="3"/>
  <c r="Y169" i="3"/>
  <c r="X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AB168" i="3"/>
  <c r="AA168" i="3"/>
  <c r="Z168" i="3"/>
  <c r="Y168" i="3"/>
  <c r="X168" i="3"/>
  <c r="S168" i="3"/>
  <c r="R168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AB167" i="3"/>
  <c r="Y167" i="3"/>
  <c r="X167" i="3"/>
  <c r="S167" i="3"/>
  <c r="R167" i="3"/>
  <c r="Q167" i="3"/>
  <c r="P167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AB166" i="3"/>
  <c r="AA166" i="3"/>
  <c r="Z166" i="3"/>
  <c r="Y166" i="3"/>
  <c r="X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AB165" i="3"/>
  <c r="AA165" i="3"/>
  <c r="Z165" i="3"/>
  <c r="Y165" i="3"/>
  <c r="X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AB164" i="3"/>
  <c r="AA164" i="3"/>
  <c r="Z164" i="3"/>
  <c r="Y164" i="3"/>
  <c r="X164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AB163" i="3"/>
  <c r="AA163" i="3"/>
  <c r="Z163" i="3"/>
  <c r="Y163" i="3"/>
  <c r="X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AB162" i="3"/>
  <c r="AA162" i="3"/>
  <c r="Z162" i="3"/>
  <c r="Y162" i="3"/>
  <c r="X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AB161" i="3"/>
  <c r="AA161" i="3"/>
  <c r="Z161" i="3"/>
  <c r="Y161" i="3"/>
  <c r="X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AB160" i="3"/>
  <c r="AA160" i="3"/>
  <c r="Z160" i="3"/>
  <c r="Y160" i="3"/>
  <c r="X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AB159" i="3"/>
  <c r="AA159" i="3"/>
  <c r="Z159" i="3"/>
  <c r="Y159" i="3"/>
  <c r="X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AB158" i="3"/>
  <c r="AA158" i="3"/>
  <c r="Z158" i="3"/>
  <c r="Y158" i="3"/>
  <c r="X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AB157" i="3"/>
  <c r="AA157" i="3"/>
  <c r="Z157" i="3"/>
  <c r="Y157" i="3"/>
  <c r="X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AB156" i="3"/>
  <c r="AA156" i="3"/>
  <c r="Z156" i="3"/>
  <c r="Y156" i="3"/>
  <c r="X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AB155" i="3"/>
  <c r="AA155" i="3"/>
  <c r="Z155" i="3"/>
  <c r="Y155" i="3"/>
  <c r="X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AB154" i="3"/>
  <c r="AA154" i="3"/>
  <c r="Z154" i="3"/>
  <c r="Y154" i="3"/>
  <c r="X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AB153" i="3"/>
  <c r="AA153" i="3"/>
  <c r="Z153" i="3"/>
  <c r="Y153" i="3"/>
  <c r="X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AB152" i="3"/>
  <c r="AA152" i="3"/>
  <c r="Z152" i="3"/>
  <c r="Y152" i="3"/>
  <c r="X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AB151" i="3"/>
  <c r="AA151" i="3"/>
  <c r="Z151" i="3"/>
  <c r="Y151" i="3"/>
  <c r="X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AB150" i="3"/>
  <c r="AA150" i="3"/>
  <c r="Z150" i="3"/>
  <c r="Y150" i="3"/>
  <c r="X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AB149" i="3"/>
  <c r="AA149" i="3"/>
  <c r="Z149" i="3"/>
  <c r="Y149" i="3"/>
  <c r="X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AB148" i="3"/>
  <c r="AA148" i="3"/>
  <c r="Z148" i="3"/>
  <c r="Y148" i="3"/>
  <c r="X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AB147" i="3"/>
  <c r="AA147" i="3"/>
  <c r="Z147" i="3"/>
  <c r="Y147" i="3"/>
  <c r="X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AB146" i="3"/>
  <c r="AA146" i="3"/>
  <c r="Z146" i="3"/>
  <c r="Y146" i="3"/>
  <c r="X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AB145" i="3"/>
  <c r="AA145" i="3"/>
  <c r="Z145" i="3"/>
  <c r="Y145" i="3"/>
  <c r="X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AB144" i="3"/>
  <c r="AA144" i="3"/>
  <c r="Z144" i="3"/>
  <c r="Y144" i="3"/>
  <c r="X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AB143" i="3"/>
  <c r="AA143" i="3"/>
  <c r="Z143" i="3"/>
  <c r="Y143" i="3"/>
  <c r="X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AB142" i="3"/>
  <c r="AA142" i="3"/>
  <c r="Z142" i="3"/>
  <c r="Y142" i="3"/>
  <c r="X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AB141" i="3"/>
  <c r="AA141" i="3"/>
  <c r="Z141" i="3"/>
  <c r="Y141" i="3"/>
  <c r="X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AB140" i="3"/>
  <c r="AA140" i="3"/>
  <c r="Z140" i="3"/>
  <c r="Y140" i="3"/>
  <c r="X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AB139" i="3"/>
  <c r="AA139" i="3"/>
  <c r="Z139" i="3"/>
  <c r="Y139" i="3"/>
  <c r="X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AB138" i="3"/>
  <c r="AA138" i="3"/>
  <c r="Z138" i="3"/>
  <c r="Y138" i="3"/>
  <c r="X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AB137" i="3"/>
  <c r="AA137" i="3"/>
  <c r="Z137" i="3"/>
  <c r="Y137" i="3"/>
  <c r="X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AB136" i="3"/>
  <c r="AA136" i="3"/>
  <c r="Z136" i="3"/>
  <c r="Y136" i="3"/>
  <c r="X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AB135" i="3"/>
  <c r="Y135" i="3"/>
  <c r="X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AB134" i="3"/>
  <c r="AA134" i="3"/>
  <c r="Z134" i="3"/>
  <c r="Y134" i="3"/>
  <c r="X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AB133" i="3"/>
  <c r="AA133" i="3"/>
  <c r="Z133" i="3"/>
  <c r="Y133" i="3"/>
  <c r="X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AB132" i="3"/>
  <c r="AA132" i="3"/>
  <c r="Z132" i="3"/>
  <c r="Y132" i="3"/>
  <c r="X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AB131" i="3"/>
  <c r="AA131" i="3"/>
  <c r="Z131" i="3"/>
  <c r="Y131" i="3"/>
  <c r="X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AB130" i="3"/>
  <c r="AA130" i="3"/>
  <c r="Z130" i="3"/>
  <c r="Y130" i="3"/>
  <c r="X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AB129" i="3"/>
  <c r="AA129" i="3"/>
  <c r="Z129" i="3"/>
  <c r="Y129" i="3"/>
  <c r="X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AB128" i="3"/>
  <c r="AA128" i="3"/>
  <c r="Z128" i="3"/>
  <c r="Y128" i="3"/>
  <c r="X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AB127" i="3"/>
  <c r="AA127" i="3"/>
  <c r="Z127" i="3"/>
  <c r="Y127" i="3"/>
  <c r="X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B126" i="3"/>
  <c r="AA126" i="3"/>
  <c r="Z126" i="3"/>
  <c r="Y126" i="3"/>
  <c r="X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B125" i="3"/>
  <c r="AA125" i="3"/>
  <c r="Z125" i="3"/>
  <c r="Y125" i="3"/>
  <c r="X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B124" i="3"/>
  <c r="AA124" i="3"/>
  <c r="Z124" i="3"/>
  <c r="Y124" i="3"/>
  <c r="X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AB123" i="3"/>
  <c r="AA123" i="3"/>
  <c r="Z123" i="3"/>
  <c r="Y123" i="3"/>
  <c r="X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B122" i="3"/>
  <c r="AA122" i="3"/>
  <c r="Z122" i="3"/>
  <c r="Y122" i="3"/>
  <c r="X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B121" i="3"/>
  <c r="AA121" i="3"/>
  <c r="Z121" i="3"/>
  <c r="Y121" i="3"/>
  <c r="X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B120" i="3"/>
  <c r="AA120" i="3"/>
  <c r="Z120" i="3"/>
  <c r="Y120" i="3"/>
  <c r="X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AB119" i="3"/>
  <c r="AA119" i="3"/>
  <c r="Z119" i="3"/>
  <c r="Y119" i="3"/>
  <c r="X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B118" i="3"/>
  <c r="AA118" i="3"/>
  <c r="Z118" i="3"/>
  <c r="Y118" i="3"/>
  <c r="X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B117" i="3"/>
  <c r="Y117" i="3"/>
  <c r="X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B116" i="3"/>
  <c r="AA116" i="3"/>
  <c r="Z116" i="3"/>
  <c r="Y116" i="3"/>
  <c r="X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AB115" i="3"/>
  <c r="AA115" i="3"/>
  <c r="Z115" i="3"/>
  <c r="Y115" i="3"/>
  <c r="X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B114" i="3"/>
  <c r="AA114" i="3"/>
  <c r="Z114" i="3"/>
  <c r="Y114" i="3"/>
  <c r="X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B113" i="3"/>
  <c r="AA113" i="3"/>
  <c r="Z113" i="3"/>
  <c r="Y113" i="3"/>
  <c r="X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B112" i="3"/>
  <c r="AA112" i="3"/>
  <c r="Z112" i="3"/>
  <c r="Y112" i="3"/>
  <c r="X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AB111" i="3"/>
  <c r="AA111" i="3"/>
  <c r="Z111" i="3"/>
  <c r="Y111" i="3"/>
  <c r="X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B110" i="3"/>
  <c r="AA110" i="3"/>
  <c r="Z110" i="3"/>
  <c r="Y110" i="3"/>
  <c r="X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B109" i="3"/>
  <c r="AA109" i="3"/>
  <c r="Z109" i="3"/>
  <c r="Y109" i="3"/>
  <c r="X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B108" i="3"/>
  <c r="AA108" i="3"/>
  <c r="Z108" i="3"/>
  <c r="Y108" i="3"/>
  <c r="X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AB107" i="3"/>
  <c r="AA107" i="3"/>
  <c r="Z107" i="3"/>
  <c r="Y107" i="3"/>
  <c r="X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B106" i="3"/>
  <c r="AA106" i="3"/>
  <c r="Z106" i="3"/>
  <c r="Y106" i="3"/>
  <c r="X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B105" i="3"/>
  <c r="AA105" i="3"/>
  <c r="Z105" i="3"/>
  <c r="Y105" i="3"/>
  <c r="X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B104" i="3"/>
  <c r="AA104" i="3"/>
  <c r="Z104" i="3"/>
  <c r="Y104" i="3"/>
  <c r="X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AB103" i="3"/>
  <c r="AA103" i="3"/>
  <c r="Z103" i="3"/>
  <c r="Y103" i="3"/>
  <c r="X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B102" i="3"/>
  <c r="AA102" i="3"/>
  <c r="Z102" i="3"/>
  <c r="Y102" i="3"/>
  <c r="X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B101" i="3"/>
  <c r="AA101" i="3"/>
  <c r="Z101" i="3"/>
  <c r="Y101" i="3"/>
  <c r="X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B100" i="3"/>
  <c r="AA100" i="3"/>
  <c r="Z100" i="3"/>
  <c r="Y100" i="3"/>
  <c r="X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AB99" i="3"/>
  <c r="AA99" i="3"/>
  <c r="Z99" i="3"/>
  <c r="Y99" i="3"/>
  <c r="X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B98" i="3"/>
  <c r="AA98" i="3"/>
  <c r="Z98" i="3"/>
  <c r="Y98" i="3"/>
  <c r="X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B97" i="3"/>
  <c r="AA97" i="3"/>
  <c r="Z97" i="3"/>
  <c r="Y97" i="3"/>
  <c r="X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B96" i="3"/>
  <c r="AA96" i="3"/>
  <c r="Z96" i="3"/>
  <c r="Y96" i="3"/>
  <c r="X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AB95" i="3"/>
  <c r="AA95" i="3"/>
  <c r="Z95" i="3"/>
  <c r="Y95" i="3"/>
  <c r="X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B94" i="3"/>
  <c r="AA94" i="3"/>
  <c r="Z94" i="3"/>
  <c r="Y94" i="3"/>
  <c r="X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B93" i="3"/>
  <c r="AA93" i="3"/>
  <c r="Z93" i="3"/>
  <c r="Y93" i="3"/>
  <c r="X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B92" i="3"/>
  <c r="AA92" i="3"/>
  <c r="Z92" i="3"/>
  <c r="Y92" i="3"/>
  <c r="X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AB91" i="3"/>
  <c r="AA91" i="3"/>
  <c r="Z91" i="3"/>
  <c r="Y91" i="3"/>
  <c r="X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B90" i="3"/>
  <c r="AA90" i="3"/>
  <c r="Z90" i="3"/>
  <c r="Y90" i="3"/>
  <c r="X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B89" i="3"/>
  <c r="AA89" i="3"/>
  <c r="Z89" i="3"/>
  <c r="Y89" i="3"/>
  <c r="X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B88" i="3"/>
  <c r="AA88" i="3"/>
  <c r="Z88" i="3"/>
  <c r="Y88" i="3"/>
  <c r="X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AB87" i="3"/>
  <c r="AA87" i="3"/>
  <c r="Z87" i="3"/>
  <c r="Y87" i="3"/>
  <c r="X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B86" i="3"/>
  <c r="AA86" i="3"/>
  <c r="Z86" i="3"/>
  <c r="Y86" i="3"/>
  <c r="X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B85" i="3"/>
  <c r="AA85" i="3"/>
  <c r="Z85" i="3"/>
  <c r="Y85" i="3"/>
  <c r="X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B84" i="3"/>
  <c r="AA84" i="3"/>
  <c r="Z84" i="3"/>
  <c r="Y84" i="3"/>
  <c r="X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AB83" i="3"/>
  <c r="AA83" i="3"/>
  <c r="Z83" i="3"/>
  <c r="Y83" i="3"/>
  <c r="X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B82" i="3"/>
  <c r="AA82" i="3"/>
  <c r="Z82" i="3"/>
  <c r="Y82" i="3"/>
  <c r="X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B81" i="3"/>
  <c r="AA81" i="3"/>
  <c r="Z81" i="3"/>
  <c r="Y81" i="3"/>
  <c r="X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B80" i="3"/>
  <c r="AA80" i="3"/>
  <c r="Z80" i="3"/>
  <c r="Y80" i="3"/>
  <c r="X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AB79" i="3"/>
  <c r="AA79" i="3"/>
  <c r="Z79" i="3"/>
  <c r="Y79" i="3"/>
  <c r="X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B78" i="3"/>
  <c r="AA78" i="3"/>
  <c r="Z78" i="3"/>
  <c r="Y78" i="3"/>
  <c r="X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B77" i="3"/>
  <c r="AA77" i="3"/>
  <c r="Z77" i="3"/>
  <c r="Y77" i="3"/>
  <c r="X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B76" i="3"/>
  <c r="AA76" i="3"/>
  <c r="Z76" i="3"/>
  <c r="Y76" i="3"/>
  <c r="X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AB75" i="3"/>
  <c r="AA75" i="3"/>
  <c r="Z75" i="3"/>
  <c r="Y75" i="3"/>
  <c r="X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B74" i="3"/>
  <c r="AA74" i="3"/>
  <c r="Z74" i="3"/>
  <c r="Y74" i="3"/>
  <c r="X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B73" i="3"/>
  <c r="AA73" i="3"/>
  <c r="Z73" i="3"/>
  <c r="Y73" i="3"/>
  <c r="X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B72" i="3"/>
  <c r="AA72" i="3"/>
  <c r="Z72" i="3"/>
  <c r="Y72" i="3"/>
  <c r="X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AB71" i="3"/>
  <c r="AA71" i="3"/>
  <c r="Z71" i="3"/>
  <c r="Y71" i="3"/>
  <c r="X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B70" i="3"/>
  <c r="AA70" i="3"/>
  <c r="Z70" i="3"/>
  <c r="Y70" i="3"/>
  <c r="X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B69" i="3"/>
  <c r="AA69" i="3"/>
  <c r="Z69" i="3"/>
  <c r="Y69" i="3"/>
  <c r="X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B68" i="3"/>
  <c r="AA68" i="3"/>
  <c r="Z68" i="3"/>
  <c r="Y68" i="3"/>
  <c r="X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AB67" i="3"/>
  <c r="AA67" i="3"/>
  <c r="Z67" i="3"/>
  <c r="Y67" i="3"/>
  <c r="X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B66" i="3"/>
  <c r="AA66" i="3"/>
  <c r="Z66" i="3"/>
  <c r="Y66" i="3"/>
  <c r="X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B65" i="3"/>
  <c r="AA65" i="3"/>
  <c r="Z65" i="3"/>
  <c r="Y65" i="3"/>
  <c r="X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B64" i="3"/>
  <c r="AA64" i="3"/>
  <c r="Z64" i="3"/>
  <c r="Y64" i="3"/>
  <c r="X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AB63" i="3"/>
  <c r="AA63" i="3"/>
  <c r="Z63" i="3"/>
  <c r="Y63" i="3"/>
  <c r="X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B62" i="3"/>
  <c r="AA62" i="3"/>
  <c r="Z62" i="3"/>
  <c r="Y62" i="3"/>
  <c r="X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B61" i="3"/>
  <c r="AA61" i="3"/>
  <c r="Z61" i="3"/>
  <c r="Y61" i="3"/>
  <c r="X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B60" i="3"/>
  <c r="AA60" i="3"/>
  <c r="Z60" i="3"/>
  <c r="Y60" i="3"/>
  <c r="X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AB59" i="3"/>
  <c r="AA59" i="3"/>
  <c r="Z59" i="3"/>
  <c r="Y59" i="3"/>
  <c r="X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B58" i="3"/>
  <c r="AA58" i="3"/>
  <c r="Z58" i="3"/>
  <c r="Y58" i="3"/>
  <c r="X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B57" i="3"/>
  <c r="AA57" i="3"/>
  <c r="Z57" i="3"/>
  <c r="Y57" i="3"/>
  <c r="X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B56" i="3"/>
  <c r="AA56" i="3"/>
  <c r="Z56" i="3"/>
  <c r="Y56" i="3"/>
  <c r="X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AB55" i="3"/>
  <c r="AA55" i="3"/>
  <c r="Z55" i="3"/>
  <c r="Y55" i="3"/>
  <c r="X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B54" i="3"/>
  <c r="AA54" i="3"/>
  <c r="Z54" i="3"/>
  <c r="Y54" i="3"/>
  <c r="X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B53" i="3"/>
  <c r="AA53" i="3"/>
  <c r="Z53" i="3"/>
  <c r="Y53" i="3"/>
  <c r="X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B52" i="3"/>
  <c r="AA52" i="3"/>
  <c r="Z52" i="3"/>
  <c r="Y52" i="3"/>
  <c r="X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AB51" i="3"/>
  <c r="AA51" i="3"/>
  <c r="Z51" i="3"/>
  <c r="Y51" i="3"/>
  <c r="X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B50" i="3"/>
  <c r="AA50" i="3"/>
  <c r="Z50" i="3"/>
  <c r="Y50" i="3"/>
  <c r="X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B49" i="3"/>
  <c r="AA49" i="3"/>
  <c r="Z49" i="3"/>
  <c r="Y49" i="3"/>
  <c r="X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B48" i="3"/>
  <c r="Y48" i="3"/>
  <c r="X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AB47" i="3"/>
  <c r="AA47" i="3"/>
  <c r="Z47" i="3"/>
  <c r="Y47" i="3"/>
  <c r="X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B46" i="3"/>
  <c r="AA46" i="3"/>
  <c r="Z46" i="3"/>
  <c r="Y46" i="3"/>
  <c r="X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B45" i="3"/>
  <c r="AA45" i="3"/>
  <c r="Z45" i="3"/>
  <c r="Y45" i="3"/>
  <c r="X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B44" i="3"/>
  <c r="AA44" i="3"/>
  <c r="Z44" i="3"/>
  <c r="Y44" i="3"/>
  <c r="X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AB43" i="3"/>
  <c r="AA43" i="3"/>
  <c r="Z43" i="3"/>
  <c r="Y43" i="3"/>
  <c r="X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B42" i="3"/>
  <c r="AA42" i="3"/>
  <c r="Z42" i="3"/>
  <c r="Y42" i="3"/>
  <c r="X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B41" i="3"/>
  <c r="AA41" i="3"/>
  <c r="Z41" i="3"/>
  <c r="Y41" i="3"/>
  <c r="X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B40" i="3"/>
  <c r="AA40" i="3"/>
  <c r="Z40" i="3"/>
  <c r="Y40" i="3"/>
  <c r="X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AB39" i="3"/>
  <c r="AA39" i="3"/>
  <c r="Z39" i="3"/>
  <c r="Y39" i="3"/>
  <c r="X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B38" i="3"/>
  <c r="AA38" i="3"/>
  <c r="Z38" i="3"/>
  <c r="Y38" i="3"/>
  <c r="X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B37" i="3"/>
  <c r="AA37" i="3"/>
  <c r="Z37" i="3"/>
  <c r="Y37" i="3"/>
  <c r="X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B36" i="3"/>
  <c r="AA36" i="3"/>
  <c r="Z36" i="3"/>
  <c r="Y36" i="3"/>
  <c r="X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AB35" i="3"/>
  <c r="AA35" i="3"/>
  <c r="Z35" i="3"/>
  <c r="Y35" i="3"/>
  <c r="X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B34" i="3"/>
  <c r="AA34" i="3"/>
  <c r="Z34" i="3"/>
  <c r="Y34" i="3"/>
  <c r="X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B33" i="3"/>
  <c r="AA33" i="3"/>
  <c r="Z33" i="3"/>
  <c r="Y33" i="3"/>
  <c r="X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B32" i="3"/>
  <c r="AA32" i="3"/>
  <c r="Z32" i="3"/>
  <c r="Y32" i="3"/>
  <c r="X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AB31" i="3"/>
  <c r="AA31" i="3"/>
  <c r="Z31" i="3"/>
  <c r="Y31" i="3"/>
  <c r="X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B30" i="3"/>
  <c r="AA30" i="3"/>
  <c r="Z30" i="3"/>
  <c r="Y30" i="3"/>
  <c r="X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B29" i="3"/>
  <c r="AA29" i="3"/>
  <c r="Z29" i="3"/>
  <c r="Y29" i="3"/>
  <c r="X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B28" i="3"/>
  <c r="AA28" i="3"/>
  <c r="Z28" i="3"/>
  <c r="Y28" i="3"/>
  <c r="X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AB27" i="3"/>
  <c r="AA27" i="3"/>
  <c r="Z27" i="3"/>
  <c r="Y27" i="3"/>
  <c r="X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B26" i="3"/>
  <c r="AA26" i="3"/>
  <c r="Z26" i="3"/>
  <c r="Y26" i="3"/>
  <c r="X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B25" i="3"/>
  <c r="AA25" i="3"/>
  <c r="Z25" i="3"/>
  <c r="Y25" i="3"/>
  <c r="X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B24" i="3"/>
  <c r="AA24" i="3"/>
  <c r="Z24" i="3"/>
  <c r="Y24" i="3"/>
  <c r="X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AB23" i="3"/>
  <c r="AA23" i="3"/>
  <c r="Z23" i="3"/>
  <c r="Y23" i="3"/>
  <c r="X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B22" i="3"/>
  <c r="AA22" i="3"/>
  <c r="Z22" i="3"/>
  <c r="Y22" i="3"/>
  <c r="X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B21" i="3"/>
  <c r="AA21" i="3"/>
  <c r="Z21" i="3"/>
  <c r="Y21" i="3"/>
  <c r="X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B20" i="3"/>
  <c r="AA20" i="3"/>
  <c r="Z20" i="3"/>
  <c r="Y20" i="3"/>
  <c r="X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AB19" i="3"/>
  <c r="AA19" i="3"/>
  <c r="Z19" i="3"/>
  <c r="Y19" i="3"/>
  <c r="X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B18" i="3"/>
  <c r="AA18" i="3"/>
  <c r="Z18" i="3"/>
  <c r="Y18" i="3"/>
  <c r="X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B17" i="3"/>
  <c r="AA17" i="3"/>
  <c r="Z17" i="3"/>
  <c r="Y17" i="3"/>
  <c r="X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B16" i="3"/>
  <c r="AA16" i="3"/>
  <c r="Z16" i="3"/>
  <c r="Y16" i="3"/>
  <c r="X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AB15" i="3"/>
  <c r="AA15" i="3"/>
  <c r="Z15" i="3"/>
  <c r="Y15" i="3"/>
  <c r="X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B14" i="3"/>
  <c r="AA14" i="3"/>
  <c r="Z14" i="3"/>
  <c r="Y14" i="3"/>
  <c r="X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B13" i="3"/>
  <c r="AA13" i="3"/>
  <c r="Z13" i="3"/>
  <c r="Y13" i="3"/>
  <c r="X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B12" i="3"/>
  <c r="AA12" i="3"/>
  <c r="Z12" i="3"/>
  <c r="Y12" i="3"/>
  <c r="X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AB11" i="3"/>
  <c r="AA11" i="3"/>
  <c r="Z11" i="3"/>
  <c r="Y11" i="3"/>
  <c r="X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B10" i="3"/>
  <c r="AA10" i="3"/>
  <c r="Z10" i="3"/>
  <c r="Y10" i="3"/>
  <c r="X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B9" i="3"/>
  <c r="AA9" i="3"/>
  <c r="Z9" i="3"/>
  <c r="Y9" i="3"/>
  <c r="X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B8" i="3"/>
  <c r="AA8" i="3"/>
  <c r="Z8" i="3"/>
  <c r="Y8" i="3"/>
  <c r="X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AB7" i="3"/>
  <c r="AA7" i="3"/>
  <c r="Z7" i="3"/>
  <c r="Y7" i="3"/>
  <c r="X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B6" i="3"/>
  <c r="AA6" i="3"/>
  <c r="Z6" i="3"/>
  <c r="Y6" i="3"/>
  <c r="X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B5" i="3"/>
  <c r="AA5" i="3"/>
  <c r="Z5" i="3"/>
  <c r="Y5" i="3"/>
  <c r="X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B4" i="3"/>
  <c r="AA4" i="3"/>
  <c r="Z4" i="3"/>
  <c r="Y4" i="3"/>
  <c r="X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AB3" i="3"/>
  <c r="AA3" i="3"/>
  <c r="Z3" i="3"/>
  <c r="Y3" i="3"/>
  <c r="X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AB2" i="3"/>
  <c r="AA2" i="3"/>
  <c r="Z2" i="3"/>
  <c r="Y2" i="3"/>
  <c r="X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AA167" i="3"/>
  <c r="Z167" i="3"/>
  <c r="AA135" i="3"/>
  <c r="Z135" i="3"/>
  <c r="AA117" i="3"/>
  <c r="Z117" i="3"/>
  <c r="AA48" i="3"/>
  <c r="Z48" i="3"/>
  <c r="A44" i="3" l="1"/>
  <c r="A144" i="3"/>
  <c r="A25" i="3"/>
  <c r="A97" i="3"/>
  <c r="A123" i="3"/>
  <c r="A28" i="3"/>
  <c r="A6" i="3"/>
  <c r="A22" i="3"/>
  <c r="A135" i="3"/>
  <c r="A145" i="3"/>
  <c r="A9" i="3"/>
  <c r="A3" i="3"/>
  <c r="A100" i="3"/>
  <c r="A126" i="3"/>
  <c r="A33" i="3"/>
  <c r="A62" i="3"/>
  <c r="A84" i="3"/>
  <c r="A110" i="3"/>
  <c r="A156" i="3"/>
  <c r="A172" i="3"/>
  <c r="A91" i="3"/>
  <c r="A169" i="3"/>
  <c r="A43" i="3"/>
  <c r="A18" i="3"/>
  <c r="A36" i="3"/>
  <c r="A148" i="3"/>
  <c r="A92" i="3"/>
  <c r="A137" i="3"/>
  <c r="A15" i="3"/>
  <c r="A19" i="3"/>
  <c r="A27" i="3"/>
  <c r="A49" i="3"/>
  <c r="A51" i="3"/>
  <c r="A59" i="3"/>
  <c r="A75" i="3"/>
  <c r="A83" i="3"/>
  <c r="A89" i="3"/>
  <c r="A116" i="3"/>
  <c r="A120" i="3"/>
  <c r="A124" i="3"/>
  <c r="A132" i="3"/>
  <c r="A138" i="3"/>
  <c r="A164" i="3"/>
  <c r="A166" i="3"/>
  <c r="A4" i="3"/>
  <c r="A12" i="3"/>
  <c r="A46" i="3"/>
  <c r="A60" i="3"/>
  <c r="A99" i="3"/>
  <c r="A107" i="3"/>
  <c r="A113" i="3"/>
  <c r="A115" i="3"/>
  <c r="A129" i="3"/>
  <c r="A139" i="3"/>
  <c r="A155" i="3"/>
  <c r="A161" i="3"/>
  <c r="A163" i="3"/>
  <c r="A68" i="3"/>
  <c r="A81" i="3"/>
  <c r="A153" i="3"/>
  <c r="A147" i="3"/>
  <c r="A140" i="3"/>
  <c r="A121" i="3"/>
  <c r="A118" i="3"/>
  <c r="A131" i="3"/>
  <c r="A105" i="3"/>
  <c r="A108" i="3"/>
  <c r="A102" i="3"/>
  <c r="A88" i="3"/>
  <c r="A94" i="3"/>
  <c r="A85" i="3"/>
  <c r="A86" i="3"/>
  <c r="A78" i="3"/>
  <c r="A73" i="3"/>
  <c r="A76" i="3"/>
  <c r="A70" i="3"/>
  <c r="A67" i="3"/>
  <c r="A65" i="3"/>
  <c r="A57" i="3"/>
  <c r="A53" i="3"/>
  <c r="A54" i="3"/>
  <c r="A52" i="3"/>
  <c r="A47" i="3"/>
  <c r="A41" i="3"/>
  <c r="A38" i="3"/>
  <c r="A35" i="3"/>
  <c r="A32" i="3"/>
  <c r="A29" i="3"/>
  <c r="A30" i="3"/>
  <c r="A26" i="3"/>
  <c r="A23" i="3"/>
  <c r="A17" i="3"/>
  <c r="A20" i="3"/>
  <c r="A14" i="3"/>
  <c r="A11" i="3"/>
  <c r="A50" i="3"/>
  <c r="A79" i="3"/>
  <c r="A82" i="3"/>
  <c r="A111" i="3"/>
  <c r="A114" i="3"/>
  <c r="A141" i="3"/>
  <c r="A159" i="3"/>
  <c r="A162" i="3"/>
  <c r="A56" i="3"/>
  <c r="A117" i="3"/>
  <c r="A165" i="3"/>
  <c r="A21" i="3"/>
  <c r="A24" i="3"/>
  <c r="A158" i="3"/>
  <c r="A175" i="3"/>
  <c r="A177" i="3"/>
  <c r="A71" i="3"/>
  <c r="A74" i="3"/>
  <c r="A103" i="3"/>
  <c r="A106" i="3"/>
  <c r="A134" i="3"/>
  <c r="A136" i="3"/>
  <c r="A77" i="3"/>
  <c r="A80" i="3"/>
  <c r="A109" i="3"/>
  <c r="A112" i="3"/>
  <c r="A151" i="3"/>
  <c r="A154" i="3"/>
  <c r="A160" i="3"/>
  <c r="A7" i="3"/>
  <c r="A10" i="3"/>
  <c r="A39" i="3"/>
  <c r="A42" i="3"/>
  <c r="A127" i="3"/>
  <c r="A130" i="3"/>
  <c r="A157" i="3"/>
  <c r="A171" i="3"/>
  <c r="A174" i="3"/>
  <c r="A13" i="3"/>
  <c r="A16" i="3"/>
  <c r="A45" i="3"/>
  <c r="A48" i="3"/>
  <c r="A133" i="3"/>
  <c r="A63" i="3"/>
  <c r="A66" i="3"/>
  <c r="A95" i="3"/>
  <c r="A98" i="3"/>
  <c r="A150" i="3"/>
  <c r="A176" i="3"/>
  <c r="A69" i="3"/>
  <c r="A72" i="3"/>
  <c r="A101" i="3"/>
  <c r="A104" i="3"/>
  <c r="A170" i="3"/>
  <c r="A173" i="3"/>
  <c r="A2" i="3"/>
  <c r="A31" i="3"/>
  <c r="A34" i="3"/>
  <c r="A119" i="3"/>
  <c r="A122" i="3"/>
  <c r="A143" i="3"/>
  <c r="A146" i="3"/>
  <c r="A152" i="3"/>
  <c r="A5" i="3"/>
  <c r="A8" i="3"/>
  <c r="A37" i="3"/>
  <c r="A40" i="3"/>
  <c r="A125" i="3"/>
  <c r="A128" i="3"/>
  <c r="A149" i="3"/>
  <c r="A167" i="3"/>
  <c r="A55" i="3"/>
  <c r="A58" i="3"/>
  <c r="A87" i="3"/>
  <c r="A90" i="3"/>
  <c r="A61" i="3"/>
  <c r="A64" i="3"/>
  <c r="A93" i="3"/>
  <c r="A96" i="3"/>
  <c r="A142" i="3"/>
  <c r="A168" i="3"/>
  <c r="AA178" i="3"/>
  <c r="Z178" i="3"/>
</calcChain>
</file>

<file path=xl/sharedStrings.xml><?xml version="1.0" encoding="utf-8"?>
<sst xmlns="http://schemas.openxmlformats.org/spreadsheetml/2006/main" count="725" uniqueCount="319">
  <si>
    <t>Plantilla Programa Presupuestario</t>
  </si>
  <si>
    <t>Clasificación Administrativa</t>
  </si>
  <si>
    <t>Dependencia</t>
  </si>
  <si>
    <t>INSTITUTO DE ALTERNATIVAS PARA LOS JÓVENES (INDAJO)</t>
  </si>
  <si>
    <t>Unidad Responsable</t>
  </si>
  <si>
    <t>Programa / Proyecto</t>
  </si>
  <si>
    <t>PROGRAMAS Y ACCIONES CULTURALES, RECREATIVOS Y DEPORTIVAS</t>
  </si>
  <si>
    <t>Clasificación Funcional Programatica</t>
  </si>
  <si>
    <t>Programatico</t>
  </si>
  <si>
    <t>R</t>
  </si>
  <si>
    <t>Específicos</t>
  </si>
  <si>
    <t>Finalidad</t>
  </si>
  <si>
    <t>DESARROLLO SOCIAL</t>
  </si>
  <si>
    <t>Función</t>
  </si>
  <si>
    <t>OTROS ASUNTOS SOCIALES</t>
  </si>
  <si>
    <t>Subfunción</t>
  </si>
  <si>
    <t>2.7.1</t>
  </si>
  <si>
    <t>Eje del PMDG</t>
  </si>
  <si>
    <t>CORRESPONSABILIDAD SOCIAL (TRANSVERSAL)</t>
  </si>
  <si>
    <t xml:space="preserve">Programa presupuestal </t>
  </si>
  <si>
    <t>Proceso:</t>
  </si>
  <si>
    <t>hjhjghjghj</t>
  </si>
  <si>
    <t>Alcance:</t>
  </si>
  <si>
    <t>ghjghjghjghjghj</t>
  </si>
  <si>
    <t>Componentes</t>
  </si>
  <si>
    <t>N°</t>
  </si>
  <si>
    <t>Descripción de los Componentes</t>
  </si>
  <si>
    <t>INDICADOR</t>
  </si>
  <si>
    <t>Nombre</t>
  </si>
  <si>
    <t>Descripción</t>
  </si>
  <si>
    <t>Fórmula</t>
  </si>
  <si>
    <t>Unidades de Medida</t>
  </si>
  <si>
    <t>Sentido Deseado</t>
  </si>
  <si>
    <t>Meta</t>
  </si>
  <si>
    <t>Línea Base</t>
  </si>
  <si>
    <t>Frecuencia de medición</t>
  </si>
  <si>
    <t>Avance programado mensual del indicador</t>
  </si>
  <si>
    <t>Unidad de Medida: Porcentual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</si>
  <si>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</si>
  <si>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</si>
  <si>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</si>
  <si>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</si>
  <si>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</si>
  <si>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</si>
  <si>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</si>
  <si>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</si>
  <si>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</si>
  <si>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</si>
  <si>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</si>
  <si>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</si>
  <si>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Actividades del Componente</t>
  </si>
  <si>
    <t>N°
Componente</t>
  </si>
  <si>
    <t>Descripción de actividades</t>
  </si>
  <si>
    <t>Fecha de Inicio</t>
  </si>
  <si>
    <t>Fecha deTermino</t>
  </si>
  <si>
    <t>Avance Presupuestal Mensual</t>
  </si>
  <si>
    <t>Partidas Presupuestales Concentradas</t>
  </si>
  <si>
    <t>Techo Financiero</t>
  </si>
  <si>
    <t>Part.</t>
  </si>
  <si>
    <t>Descripción de Partida</t>
  </si>
  <si>
    <t>Propuesta Ideal 2024</t>
  </si>
  <si>
    <t>00</t>
  </si>
  <si>
    <t>SIN DESCRIPCIÓN PARA DESTINOS 00</t>
  </si>
  <si>
    <t>SUELDO BASE AL PERSONAL PERMANENTE</t>
  </si>
  <si>
    <t>SUELDOS BASE AL PERSONAL EVENTUAL</t>
  </si>
  <si>
    <t>PRIMAS VACACIONALES</t>
  </si>
  <si>
    <t>GRATIFICACIÓN DE FIN DE AÑO</t>
  </si>
  <si>
    <t>CUOTAS AL IMSS POR ENFERMEDADES Y MATERNIDAD (Modalidad 38)</t>
  </si>
  <si>
    <t>CUOTAS PARA LA VIVIENDA (IPEJAL 3%)</t>
  </si>
  <si>
    <t>APORTACIONES AL SISTEMA DE RETIRO SEDAR</t>
  </si>
  <si>
    <t>APORTACIONES AL SISTEMA DE RETIRO DE PENSIONES</t>
  </si>
  <si>
    <t>OTRAS PRESTACIONES SOCIALES Y ECONÓMICAS</t>
  </si>
  <si>
    <t>TOTAL CAPÍTULO 1000 (SERVICIOS PERSONALES)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</si>
  <si>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</si>
  <si>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</si>
  <si>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</si>
  <si>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</si>
  <si>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</si>
  <si>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</si>
  <si>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</si>
  <si>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</si>
  <si>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PRODUCTOS ALIMENTICIOS PARA PERSONAS</t>
  </si>
  <si>
    <t>PRODUCTOS ALIMENTICIOS PARA PERSONAS OTROS PROGRAMAS INSTITUCIONALES</t>
  </si>
  <si>
    <t>PRODUCTOS ALIMENTICIOS PARA ANIMALES</t>
  </si>
  <si>
    <t>UTENSILIOS PARA EL SERVICIO DE ALIMENTACIÓN</t>
  </si>
  <si>
    <t>PRODUCTOS ALIMENTICIOS AGROPECUARIOS Y FORESTALES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</si>
  <si>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</si>
  <si>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</si>
  <si>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OTROS PRODUCTOS ADQUIRIDOS COMO MATERIA PRIMA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</si>
  <si>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</si>
  <si>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</si>
  <si>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</si>
  <si>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</si>
  <si>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</si>
  <si>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</si>
  <si>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</si>
  <si>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</si>
  <si>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</si>
  <si>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</si>
  <si>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</si>
  <si>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</si>
  <si>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</si>
  <si>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</si>
  <si>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 PLÁSTICOS Y DERIVADOS</t>
  </si>
  <si>
    <t>OTROS PRODUCTOS QUÍMICOS</t>
  </si>
  <si>
    <t>COMBUSTIBLES, LUBRICANTES Y ADITIVOS</t>
  </si>
  <si>
    <t>VESTUARIO Y UNIFORMES</t>
  </si>
  <si>
    <t>PRENDAS DE SEGURIDAD Y PROTECCIÓN PERSONAL</t>
  </si>
  <si>
    <t>ARTICULOS DEPORTIVOS</t>
  </si>
  <si>
    <t>BLANCOS Y OTROS PRODUCTOS TEXTILES, EXCEPTO PRENDAS DE VESTIR</t>
  </si>
  <si>
    <t>MATRIALES Y SUMINISTROS PARA SEGURIDAD</t>
  </si>
  <si>
    <t>PRENDAS DE PROTECCIÓN PARA SEGURIDAD PÚBLICA Y NACIONAL</t>
  </si>
  <si>
    <t>HERRAMIENTAS MENORES</t>
  </si>
  <si>
    <t>REFACCIONES Y ACCESORIOS MENORES DE EDIFICIOS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</si>
  <si>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</si>
  <si>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</si>
  <si>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</si>
  <si>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</t>
  </si>
  <si>
    <t>REFACCIONES Y ACCESORIOS MENORES DE MAQUINARIA Y OTROS EQUIPOS</t>
  </si>
  <si>
    <t>HERRAMIENTAS, REFACCIONES Y ACCESORIOS MENORES</t>
  </si>
  <si>
    <t>TOTAL CAPÍTULO 2000 (MATERIALES Y SUMINISTROS)</t>
  </si>
  <si>
    <t>ENERGÍA ELÉCTRICA</t>
  </si>
  <si>
    <t>GAS</t>
  </si>
  <si>
    <t>TELEFONÍA TRADICIONAL</t>
  </si>
  <si>
    <t>TELEFONÍA CELULAR</t>
  </si>
  <si>
    <t>SERVICIOS DE TELECOMUNICACIONES Y SATÉLITES</t>
  </si>
  <si>
    <t>SERVICIOS POSTALES Y TELEGRÁFICOS</t>
  </si>
  <si>
    <t>ARRENDAMIENTO DE EDIFICIOS</t>
  </si>
  <si>
    <t>ARRENDAMIENTO DE MOBILIARIO Y EQUIPO DE ADMINISTRACIÓN, EDUCACIONAL Y RECREATIVO</t>
  </si>
  <si>
    <t>ARRENDAMIENTO DE EQUIPO DE TRANSPORTE</t>
  </si>
  <si>
    <t>ARRENDAMIENTO DE MAQUINARIA, OTROS EQUIPOS Y HERRAMIENTAS</t>
  </si>
  <si>
    <t>XX</t>
  </si>
  <si>
    <t>ARRENDAMIENTO DE ACTIVOS INTANGIBLES</t>
  </si>
  <si>
    <t>OTROS ARRENDAMIENTOS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</si>
  <si>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</si>
  <si>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</si>
  <si>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</si>
  <si>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</si>
  <si>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INVESTIGACION CIENTIFICA Y DESARROLLO</t>
  </si>
  <si>
    <t>SERVICIOS DE APOYO ADMINISTRATIVO, FOTOCOPIADO E IMPRESIÓN</t>
  </si>
  <si>
    <t>SERVICIOS DE PROTECCIÓN Y SEGURIDAD</t>
  </si>
  <si>
    <t>SERVICIOS DE VIGILANCIA</t>
  </si>
  <si>
    <t>SERVICIOS PROFESIONALES, CIENTÍFICOS Y TÉCNICOS INTEGRALES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</si>
  <si>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</si>
  <si>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</si>
  <si>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</si>
  <si>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</si>
  <si>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</si>
  <si>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FLETES Y MANIOBRAS</t>
  </si>
  <si>
    <t>COMISIONES POR VENTAS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</si>
  <si>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</si>
  <si>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</si>
  <si>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</si>
  <si>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</si>
  <si>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</si>
  <si>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</si>
  <si>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</si>
  <si>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</si>
  <si>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</si>
  <si>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</si>
  <si>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DIFUSIÓN POR RADIO, TELEVISIÓN Y OTROS MEDIOS DE MENSAJES SOBRE PROGRAMAS Y ACTIVIDADES GUBERNAMENTALES</t>
  </si>
  <si>
    <t>SERVICIOS DE CREATIVIDAD, PREPRODUCCIÓN Y PRODUCCIÓN DE PUBLICIDAD, EXCEPTO INTERNET</t>
  </si>
  <si>
    <t>SERVICIOS DE LA INDUSTRIA FÍLMICA, DEL SONIDO Y DEL VIDEO</t>
  </si>
  <si>
    <t>SERVICIO DE CREACIÓN Y DIFUSIÓN DE CONTENIDO EXCLUSIVAMENTE A  TRAVÉS DE INTERNET</t>
  </si>
  <si>
    <t>PASAJES AÉREOS</t>
  </si>
  <si>
    <t>PASAJES TERRESTRES</t>
  </si>
  <si>
    <t>VIÁTICOS EN EL PAÍS</t>
  </si>
  <si>
    <t>VIÁTICOS EN EL EXTRANJERO</t>
  </si>
  <si>
    <t>OTROS SERVICIOS DE TRASLADO Y HOSPEDAJE</t>
  </si>
  <si>
    <t>GASTOS DE CEREMONIAL</t>
  </si>
  <si>
    <t>GASTOS DE ORDEN  SOCIAL Y CULTURAL</t>
  </si>
  <si>
    <t>CONGRESOS Y CONVENCIONES</t>
  </si>
  <si>
    <t>EXPOSICIONES</t>
  </si>
  <si>
    <t>SERVICIOS FUNERARIOS Y DE CEMENTERIOS</t>
  </si>
  <si>
    <t>Reintegro de Remanentes de Recursos Federales</t>
  </si>
  <si>
    <t>IMPUESTOS Y DERECHOS</t>
  </si>
  <si>
    <t>SENTENCIAS Y RESOLUCIONES POR AUTORIDAD COMPETENTE</t>
  </si>
  <si>
    <t>DIVERSAS DEVOLUCIONES</t>
  </si>
  <si>
    <t>PENAS, MULTAS, ACCESORIOS Y ACTUALIZACIONES</t>
  </si>
  <si>
    <t>OTROS GASTOS POR RESPONSABILIDADES</t>
  </si>
  <si>
    <t>DIVERSOS GASTOS POR INCIDENTE VIAL</t>
  </si>
  <si>
    <t>ASIGNACIONES DESTINADAS A TRABAJOS DE PROTECCIÓN CIVIL U ORDENAMIENTO TERRITORIAL</t>
  </si>
  <si>
    <t>TOTAL CAPÍTULO 3000 (SERVICIOS GENERALES)</t>
  </si>
  <si>
    <t>TRANSFERENCIAS OTORGADAS A ENTIDADES PARAESTATALES NO EMPRESARIALES Y NO FINANCIERAS</t>
  </si>
  <si>
    <t>TRANSFERENCIAS A FIDEICOMISOS DE ENTIDADES FEDERATIVAS Y MUNICIPIOS</t>
  </si>
  <si>
    <t>SUBSIDIOS A LA PRODUCCIÓN</t>
  </si>
  <si>
    <t>SUBSIDIOS A LA INVERSIÓN</t>
  </si>
  <si>
    <t>AYUDAS SOCIALES A PERSONAS</t>
  </si>
  <si>
    <t>BECAS Y OTRAS AYUDAS PARA PROGRAMAS DE CAPACITACIÓN</t>
  </si>
  <si>
    <t>AYUDAS SOCIALES A INSTITUCIONES DE ENSEÑANZA</t>
  </si>
  <si>
    <t>AYUDAS SOCIALES A INSTITUCIONES SIN FINES DE LUCRO</t>
  </si>
  <si>
    <t>AYUDAS SOCIALES A COOPERATIVAS</t>
  </si>
  <si>
    <t>AYUDAS POR DESASTRES NATURALES Y OTROS SINIESTROS</t>
  </si>
  <si>
    <t>TOTAL CAPÍTULO 4000 (TRANSFERENCIAS, SUBSIDIOS, SUBVENCIONES Y CONTINGENCIAS)</t>
  </si>
  <si>
    <t>MUEBLES DE OFICINA Y ESTANTERÍA</t>
  </si>
  <si>
    <t>MUEBLES, EXCEPTO DE OFICINA Y ESTANTERÍA</t>
  </si>
  <si>
    <t>BIENES ARTÍSTICOS CULTURALES Y CIENTÍFICOS</t>
  </si>
  <si>
    <t>EQUIPO DE CÓMPUTO DE TECNOLOGÍAS DE LA INFORMACIÓN</t>
  </si>
  <si>
    <t>OTROS MOBILIARIOS Y EQUIPOS DE ADMINISTRACIÓN</t>
  </si>
  <si>
    <t>EQUIPOS Y APARATOS AUDIOVISUALES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</si>
  <si>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</si>
  <si>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</si>
  <si>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</si>
  <si>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</si>
  <si>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VEHICULOS Y EQUIPO DE TRANSPORTE</t>
  </si>
  <si>
    <t>CARROCERÍAS Y REMOLQUES</t>
  </si>
  <si>
    <t>EMBARCACIONES</t>
  </si>
  <si>
    <t>OTROS EQUIPOS DE TRANSPORTES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</si>
  <si>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</si>
  <si>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</si>
  <si>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</si>
  <si>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</si>
  <si>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</si>
  <si>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</si>
  <si>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 DE GENERACIÓN ELÉCTRICA, APARATOS Y ACCESORIOS ELÉCTRICOS</t>
  </si>
  <si>
    <t>PANELES SOLARES</t>
  </si>
  <si>
    <t>HERRAMIENTAS Y MÁQUINAS-HERRAMIENTA</t>
  </si>
  <si>
    <t>OTROS EQUIPOS</t>
  </si>
  <si>
    <t>AVES</t>
  </si>
  <si>
    <t>PECES Y ACUICULTURA</t>
  </si>
  <si>
    <t>ESPECIES MENORES Y DE ZOOLÓGICO</t>
  </si>
  <si>
    <t>ÁRBOLES Y PLANTAS</t>
  </si>
  <si>
    <t>TERRENOS</t>
  </si>
  <si>
    <t>SOFTWARE</t>
  </si>
  <si>
    <t>LICENCIAS INFORMÁTICAS E INTELECTUALES</t>
  </si>
  <si>
    <t>TOTAL CAPÍTULO 5000 (BIENES MUEBLES, INMUEBLES E INTANGIBLES)</t>
  </si>
  <si>
    <t>EDIFICACIÓN NO  HABITACIONAL</t>
  </si>
  <si>
    <t>OBRAS MULTIANUALES</t>
  </si>
  <si>
    <t>CONSTRUCCIÓN DE OBRAS PARA EL ABASTECIMIENTO DE AGUA, PETRÓLEO, GAS, ELECTRICIDAD Y TELECOMUNICACIONES</t>
  </si>
  <si>
    <t>CONSTRUCCIÓN DE VÍAS DE COMUNICACIÓN</t>
  </si>
  <si>
    <t>INSTALACIONES Y EQUIPAMIENTO EN CONSTRUCCIONES</t>
  </si>
  <si>
    <t>Trabajo de acabados en edificaciones  y otros trabajos especializados</t>
  </si>
  <si>
    <t>EJECUCIÓN DE PROYECTOS PRODUCTIVOS NO INCLUIDOS EN CONCEPTOS ANTERIORES DE ESTE CAPÍTULO</t>
  </si>
  <si>
    <t>PLANTAS DE TRATAMIENTO</t>
  </si>
  <si>
    <t>CAT</t>
  </si>
  <si>
    <t>TOTAL CAPÍTULO 6000 (INVERSIÓN PÚBLICA)</t>
  </si>
  <si>
    <t>AMORTIZACIÓN DE LA DEUDA INTERNA CON INSTITUCIONES DE CRÉDITO</t>
  </si>
  <si>
    <t>INTERESES DE LA DEUDA INTERNA CON INSTITUCIONES  DE CRÉDITO</t>
  </si>
  <si>
    <t>TOTAL CAPÍTULO 9000 (DEUDA PÚBLICA)</t>
  </si>
  <si>
    <t>TOTAL DEL PROGRAMA PRESUPUESTARIO</t>
  </si>
  <si>
    <t>Codigo Origen</t>
  </si>
  <si>
    <t>Codigo Finalidad</t>
  </si>
  <si>
    <t>Codigo Subfuncion</t>
  </si>
  <si>
    <t>Nombre Subfuncion</t>
  </si>
  <si>
    <t>Codigo Clasifi. Prog</t>
  </si>
  <si>
    <t>Detalle Clasifi Prog</t>
  </si>
  <si>
    <t>Cod. Dependencia</t>
  </si>
  <si>
    <t>Cod. Unidad Ejectura</t>
  </si>
  <si>
    <t>Centro costos</t>
  </si>
  <si>
    <t>Codigo Programa</t>
  </si>
  <si>
    <t>Nombre programa</t>
  </si>
  <si>
    <t>Codigo Proyecto</t>
  </si>
  <si>
    <t>Proyecto</t>
  </si>
  <si>
    <t>Partida</t>
  </si>
  <si>
    <t>Codigo Destino</t>
  </si>
  <si>
    <t>Concepto Destino</t>
  </si>
  <si>
    <t>Capitulo codigo</t>
  </si>
  <si>
    <t>Capitulo nombre</t>
  </si>
  <si>
    <t>Origen (FF)</t>
  </si>
  <si>
    <t>SERVICIOS GENERALES</t>
  </si>
  <si>
    <t>BIENES MUEBLES, INMUEBLES E INTANGIBLES</t>
  </si>
  <si>
    <t>INVERSIÓN PÚBLICA</t>
  </si>
  <si>
    <t>CLAVE PRESUPUESTAL</t>
  </si>
  <si>
    <t>Nombre Finalidad</t>
  </si>
  <si>
    <t>Codigo Función</t>
  </si>
  <si>
    <t>Nombre Función</t>
  </si>
  <si>
    <t>Ideal 2024</t>
  </si>
  <si>
    <t>Autorizado 2024</t>
  </si>
  <si>
    <t>Justicación</t>
  </si>
  <si>
    <t>MATERIALES Y SUMINISTRO</t>
  </si>
  <si>
    <t>TRANSFERENCIAS, SUBSIDIOS, SUBVENCIONES Y CONTINGENCIAS</t>
  </si>
  <si>
    <t>DEUDA PÚBLICA</t>
  </si>
  <si>
    <t>Papeleria para las oficinas del Instituto-Materiales para la operación de los talleres</t>
  </si>
  <si>
    <t>Tintas para talleres de serigrafia</t>
  </si>
  <si>
    <t>Materiales Impresos para la presentacion de los proyectos y programas del instituto</t>
  </si>
  <si>
    <t>Productos de limpieza para el instituto y los salones de las bases</t>
  </si>
  <si>
    <t>Agua Purificada para el Instituto y para los eventos del Instituto</t>
  </si>
  <si>
    <t>Semillas, tierra y productos necesarios para la marcha de agenda verde</t>
  </si>
  <si>
    <t>Suministro de materiales electricos para el instituto o talleres.</t>
  </si>
  <si>
    <t>Barro, Pintura y pintura en Aerosol para la implementacion de los cursos de tlajo cul</t>
  </si>
  <si>
    <t>Adquisicion de Condones y Toallas Sanitarias para los Kits y los 50 dispensadores</t>
  </si>
  <si>
    <t>Gasolina para traslados por los vehiculos oficiales del instituto</t>
  </si>
  <si>
    <t>Adquisicion de palas y suministro de herramientas para los demas talleres</t>
  </si>
  <si>
    <t xml:space="preserve">Toner para impresoras, tarjetas de memoria para las camaras, memorias USB para uso del instituto </t>
  </si>
  <si>
    <t>Adquisición de autopartes de equipo de transporte como llantas, suspensiones, sistemas de frenos, partes eléctricas, retrovisores, limpiadores, tapetes y gatos hidraulicos.</t>
  </si>
  <si>
    <t xml:space="preserve">Adquisicion de piezas partes componentes y aditamentos para el horno Industrial </t>
  </si>
  <si>
    <t xml:space="preserve">Pago de servicios de la red del instituto </t>
  </si>
  <si>
    <t>Arrendamiento de camiones paramovilizar a la gente en los eventos masivos que se requiera</t>
  </si>
  <si>
    <t xml:space="preserve">Servicio de consultoria para la ampliacion del sistema de sacgnet en otras computadoras </t>
  </si>
  <si>
    <t>Contratacion de personas físicas y morales por concepto de preparación e impartición de cursos de capacitación, para los empleados del instituto asi como para la imparticion de los talleres</t>
  </si>
  <si>
    <t xml:space="preserve">Pago de la contratacion de personas fisicas y morales para la prestacion de sarvicios profesionales </t>
  </si>
  <si>
    <t>Cubrir pagos de servicios financieros y bancarios, como las comisiones bancarias, intereses, certificados y otras obligaciones.</t>
  </si>
  <si>
    <t>Mantenimineto del edificio del Instituto como la pintura y el impermeabilizante.</t>
  </si>
  <si>
    <t>Instalacion de Equipos de Computo e Impresoras y dispositivos de videovigilancia.</t>
  </si>
  <si>
    <t>Arreglo del Interior y Exterior de los vehiculos oficiales del Instituto.</t>
  </si>
  <si>
    <t>Instalacion y mantenimiento del horno industrial.</t>
  </si>
  <si>
    <t>Gastos de los servicios integrales con motivo de la celebración de actos conmemorativos, de orden social y cultural tales como las presentaciones de los proyectos y programas del Instituto.</t>
  </si>
  <si>
    <t>Adquisicion de bienes muebles como estantes de bazares, gabinetes para el instituto.</t>
  </si>
  <si>
    <t xml:space="preserve">Impresoras, scaners </t>
  </si>
  <si>
    <t xml:space="preserve">Adquisicion de micorfonos audifonos para el desarrollo del proyecto de la caverna </t>
  </si>
  <si>
    <t>Camaras para la caverna y para las fotografias y videos necesarios para el instituto</t>
  </si>
  <si>
    <t xml:space="preserve">pago de la trokalia </t>
  </si>
  <si>
    <t>Adquisicion de los programas Sac.Net y contpaqio</t>
  </si>
  <si>
    <t>ENERO</t>
  </si>
  <si>
    <t>-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</si>
  <si>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</si>
  <si>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</si>
  <si>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</si>
  <si>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</si>
  <si>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</si>
  <si>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</si>
  <si>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</si>
  <si>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</si>
  <si>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</si>
  <si>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</si>
  <si>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</si>
  <si>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017_25</t>
  </si>
  <si>
    <t>042_25</t>
  </si>
  <si>
    <t>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</si>
</sst>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d/m/yyyy"/>
    <numFmt numFmtId="166" formatCode="_-&quot;$&quot;* #,##0.00_-;\-&quot;$&quot;* #,##0.00_-;_-&quot;$&quot;* &quot;-&quot;??_-;_-@"/>
  </numFmts>
  <fonts count="29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</font>
    <font>
      <b/>
      <sz val="16"/>
      <color theme="1"/>
      <name val="Arial"/>
      <family val="2"/>
    </font>
    <font>
      <sz val="11"/>
      <name val="Calibri"/>
      <family val="2"/>
    </font>
    <font>
      <b/>
      <sz val="14"/>
      <color theme="1"/>
      <name val="Arial"/>
      <family val="2"/>
    </font>
    <font>
      <b/>
      <sz val="14"/>
      <color rgb="FF000000"/>
      <name val="Calibri"/>
      <family val="2"/>
    </font>
    <font>
      <b/>
      <sz val="14"/>
      <color rgb="FFFFFFFF"/>
      <name val="Arial"/>
      <family val="2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1"/>
      <color rgb="FF7F7F7F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9"/>
      <color rgb="FFFFFFFF"/>
      <name val="Arial"/>
      <family val="2"/>
    </font>
    <font>
      <b/>
      <sz val="10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3"/>
      <color rgb="FF000000"/>
      <name val="Arial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10"/>
      <color rgb="FFFFFFFF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79646"/>
        <bgColor rgb="FFF79646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rgb="FFFDE9D9"/>
        <bgColor rgb="FFFDE9D9"/>
      </patternFill>
    </fill>
    <fill>
      <patternFill patternType="solid">
        <fgColor rgb="FF999999"/>
        <bgColor rgb="FF999999"/>
      </patternFill>
    </fill>
    <fill>
      <patternFill patternType="solid">
        <fgColor rgb="FFA5A5A5"/>
        <bgColor rgb="FFA5A5A5"/>
      </patternFill>
    </fill>
    <fill>
      <patternFill patternType="solid">
        <fgColor rgb="FF92CDDC"/>
        <bgColor rgb="FF92CDDC"/>
      </patternFill>
    </fill>
    <fill>
      <patternFill patternType="solid">
        <fgColor rgb="FFCCCCCC"/>
        <bgColor rgb="FFCCCCCC"/>
      </patternFill>
    </fill>
    <fill>
      <patternFill patternType="solid">
        <fgColor rgb="FFF9CB9C"/>
        <bgColor rgb="FFF9CB9C"/>
      </patternFill>
    </fill>
    <fill>
      <patternFill patternType="solid">
        <fgColor rgb="FF00000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FF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BFBFBF"/>
      </bottom>
      <diagonal/>
    </border>
    <border>
      <left/>
      <right style="thin">
        <color rgb="FF000000"/>
      </right>
      <top style="thin">
        <color rgb="FF000000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thin">
        <color rgb="FF000000"/>
      </left>
      <right/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/>
      <right/>
      <top style="medium">
        <color rgb="FFBFBFB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6" fillId="0" borderId="0" applyFont="0" applyFill="0" applyBorder="0" applyAlignment="0" applyProtection="0"/>
  </cellStyleXfs>
  <cellXfs count="163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7" fillId="0" borderId="0" xfId="0" applyFont="1"/>
    <xf numFmtId="0" fontId="9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4" xfId="0" applyFont="1" applyBorder="1"/>
    <xf numFmtId="0" fontId="11" fillId="0" borderId="5" xfId="0" applyFont="1" applyBorder="1"/>
    <xf numFmtId="0" fontId="9" fillId="0" borderId="5" xfId="0" applyFont="1" applyBorder="1"/>
    <xf numFmtId="0" fontId="7" fillId="0" borderId="5" xfId="0" applyFont="1" applyBorder="1"/>
    <xf numFmtId="0" fontId="13" fillId="0" borderId="0" xfId="0" applyFont="1"/>
    <xf numFmtId="0" fontId="1" fillId="0" borderId="0" xfId="0" applyFont="1" applyAlignment="1">
      <alignment horizontal="right" vertical="center"/>
    </xf>
    <xf numFmtId="4" fontId="7" fillId="0" borderId="0" xfId="0" applyNumberFormat="1" applyFont="1"/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4" fontId="7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9" fontId="14" fillId="0" borderId="7" xfId="0" applyNumberFormat="1" applyFont="1" applyBorder="1" applyAlignment="1">
      <alignment horizontal="center"/>
    </xf>
    <xf numFmtId="0" fontId="7" fillId="0" borderId="9" xfId="0" applyFont="1" applyBorder="1"/>
    <xf numFmtId="0" fontId="15" fillId="4" borderId="10" xfId="0" applyFont="1" applyFill="1" applyBorder="1" applyAlignment="1">
      <alignment horizontal="center" vertical="center"/>
    </xf>
    <xf numFmtId="0" fontId="7" fillId="0" borderId="2" xfId="0" applyFont="1" applyBorder="1"/>
    <xf numFmtId="2" fontId="1" fillId="0" borderId="0" xfId="0" applyNumberFormat="1" applyFont="1" applyAlignment="1">
      <alignment horizontal="right" vertical="center"/>
    </xf>
    <xf numFmtId="1" fontId="7" fillId="0" borderId="0" xfId="0" applyNumberFormat="1" applyFont="1"/>
    <xf numFmtId="49" fontId="20" fillId="0" borderId="0" xfId="0" applyNumberFormat="1" applyFont="1"/>
    <xf numFmtId="0" fontId="7" fillId="0" borderId="8" xfId="0" applyFont="1" applyBorder="1"/>
    <xf numFmtId="0" fontId="7" fillId="0" borderId="15" xfId="0" applyFont="1" applyBorder="1"/>
    <xf numFmtId="0" fontId="20" fillId="0" borderId="0" xfId="0" applyFont="1"/>
    <xf numFmtId="0" fontId="19" fillId="0" borderId="2" xfId="0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23" fillId="0" borderId="0" xfId="0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166" fontId="20" fillId="6" borderId="17" xfId="0" applyNumberFormat="1" applyFont="1" applyFill="1" applyBorder="1" applyAlignment="1">
      <alignment horizontal="center" vertical="center"/>
    </xf>
    <xf numFmtId="166" fontId="20" fillId="3" borderId="17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49" fontId="7" fillId="0" borderId="0" xfId="0" applyNumberFormat="1" applyFont="1"/>
    <xf numFmtId="0" fontId="25" fillId="0" borderId="0" xfId="0" applyFont="1"/>
    <xf numFmtId="49" fontId="7" fillId="0" borderId="0" xfId="0" applyNumberFormat="1" applyFont="1" applyAlignment="1">
      <alignment horizontal="center"/>
    </xf>
    <xf numFmtId="3" fontId="7" fillId="0" borderId="0" xfId="0" applyNumberFormat="1" applyFont="1"/>
    <xf numFmtId="0" fontId="7" fillId="0" borderId="0" xfId="0" applyFont="1" applyAlignment="1">
      <alignment horizontal="center"/>
    </xf>
    <xf numFmtId="164" fontId="7" fillId="0" borderId="0" xfId="1" applyFont="1" applyAlignment="1">
      <alignment horizontal="center" vertical="center"/>
    </xf>
    <xf numFmtId="164" fontId="7" fillId="0" borderId="0" xfId="1" applyFont="1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" fontId="7" fillId="0" borderId="0" xfId="0" applyNumberFormat="1" applyFont="1" applyAlignment="1">
      <alignment wrapText="1"/>
    </xf>
    <xf numFmtId="0" fontId="1" fillId="2" borderId="16" xfId="0" applyFont="1" applyFill="1" applyBorder="1" applyAlignment="1">
      <alignment horizontal="right" vertical="center"/>
    </xf>
    <xf numFmtId="0" fontId="7" fillId="0" borderId="6" xfId="0" applyFont="1" applyBorder="1"/>
    <xf numFmtId="0" fontId="7" fillId="0" borderId="6" xfId="0" applyFont="1" applyBorder="1" applyAlignment="1">
      <alignment vertical="center"/>
    </xf>
    <xf numFmtId="0" fontId="7" fillId="0" borderId="18" xfId="0" applyFont="1" applyBorder="1"/>
    <xf numFmtId="49" fontId="17" fillId="0" borderId="10" xfId="0" applyNumberFormat="1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20" fillId="0" borderId="6" xfId="0" applyFont="1" applyBorder="1"/>
    <xf numFmtId="0" fontId="8" fillId="0" borderId="6" xfId="0" applyFont="1" applyBorder="1" applyAlignment="1">
      <alignment vertical="center"/>
    </xf>
    <xf numFmtId="164" fontId="0" fillId="0" borderId="0" xfId="0" applyNumberFormat="1"/>
    <xf numFmtId="0" fontId="20" fillId="0" borderId="16" xfId="0" applyFont="1" applyBorder="1"/>
    <xf numFmtId="0" fontId="17" fillId="3" borderId="18" xfId="0" applyFont="1" applyFill="1" applyBorder="1" applyAlignment="1">
      <alignment vertical="center"/>
    </xf>
    <xf numFmtId="0" fontId="17" fillId="0" borderId="18" xfId="0" applyFont="1" applyBorder="1" applyAlignment="1">
      <alignment vertical="center" wrapText="1"/>
    </xf>
    <xf numFmtId="0" fontId="17" fillId="0" borderId="10" xfId="0" applyFont="1" applyBorder="1" applyAlignment="1">
      <alignment vertical="center"/>
    </xf>
    <xf numFmtId="0" fontId="17" fillId="0" borderId="10" xfId="0" applyFont="1" applyBorder="1" applyAlignment="1">
      <alignment vertical="center" wrapText="1"/>
    </xf>
    <xf numFmtId="0" fontId="17" fillId="0" borderId="3" xfId="0" applyFont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164" fontId="0" fillId="0" borderId="24" xfId="1" applyFont="1" applyBorder="1" applyAlignment="1"/>
    <xf numFmtId="164" fontId="20" fillId="6" borderId="24" xfId="1" applyFont="1" applyFill="1" applyBorder="1" applyAlignment="1">
      <alignment horizontal="center" vertical="center"/>
    </xf>
    <xf numFmtId="164" fontId="0" fillId="0" borderId="24" xfId="1" applyFont="1" applyBorder="1"/>
    <xf numFmtId="164" fontId="26" fillId="6" borderId="24" xfId="1" applyFont="1" applyFill="1" applyBorder="1" applyAlignment="1">
      <alignment horizontal="center" vertical="center"/>
    </xf>
    <xf numFmtId="0" fontId="7" fillId="0" borderId="16" xfId="0" applyFont="1" applyBorder="1"/>
    <xf numFmtId="0" fontId="7" fillId="0" borderId="16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164" fontId="0" fillId="0" borderId="0" xfId="1" applyFont="1"/>
    <xf numFmtId="164" fontId="7" fillId="0" borderId="0" xfId="0" applyNumberFormat="1" applyFont="1"/>
    <xf numFmtId="0" fontId="28" fillId="0" borderId="16" xfId="0" applyFont="1" applyBorder="1" applyAlignment="1">
      <alignment horizontal="left" indent="4"/>
    </xf>
    <xf numFmtId="0" fontId="28" fillId="0" borderId="16" xfId="0" applyFont="1" applyBorder="1" applyAlignment="1">
      <alignment horizontal="left" indent="12"/>
    </xf>
    <xf numFmtId="0" fontId="0" fillId="0" borderId="24" xfId="0" applyBorder="1"/>
    <xf numFmtId="0" fontId="26" fillId="0" borderId="24" xfId="0" applyFont="1" applyBorder="1"/>
    <xf numFmtId="164" fontId="0" fillId="0" borderId="24" xfId="0" applyNumberFormat="1" applyBorder="1"/>
    <xf numFmtId="0" fontId="0" fillId="0" borderId="24" xfId="0" applyBorder="1" applyAlignment="1">
      <alignment wrapText="1"/>
    </xf>
    <xf numFmtId="164" fontId="0" fillId="0" borderId="24" xfId="0" applyNumberFormat="1" applyBorder="1" applyAlignment="1">
      <alignment wrapText="1"/>
    </xf>
    <xf numFmtId="0" fontId="0" fillId="13" borderId="24" xfId="0" applyFill="1" applyBorder="1"/>
    <xf numFmtId="0" fontId="26" fillId="13" borderId="24" xfId="0" applyFont="1" applyFill="1" applyBorder="1"/>
    <xf numFmtId="164" fontId="0" fillId="13" borderId="24" xfId="1" applyFont="1" applyFill="1" applyBorder="1"/>
    <xf numFmtId="0" fontId="26" fillId="0" borderId="24" xfId="0" applyFont="1" applyBorder="1" applyAlignment="1">
      <alignment wrapText="1"/>
    </xf>
    <xf numFmtId="164" fontId="0" fillId="14" borderId="0" xfId="0" applyNumberFormat="1" applyFill="1"/>
    <xf numFmtId="164" fontId="20" fillId="6" borderId="27" xfId="1" applyFont="1" applyFill="1" applyBorder="1" applyAlignment="1">
      <alignment horizontal="center" vertical="center"/>
    </xf>
    <xf numFmtId="164" fontId="20" fillId="6" borderId="28" xfId="1" applyFont="1" applyFill="1" applyBorder="1" applyAlignment="1">
      <alignment horizontal="center" vertical="center"/>
    </xf>
    <xf numFmtId="164" fontId="20" fillId="6" borderId="29" xfId="1" applyFont="1" applyFill="1" applyBorder="1" applyAlignment="1">
      <alignment horizontal="center" vertical="center"/>
    </xf>
    <xf numFmtId="164" fontId="20" fillId="6" borderId="24" xfId="1" applyFont="1" applyFill="1" applyBorder="1" applyAlignment="1">
      <alignment horizontal="center" vertical="center"/>
    </xf>
    <xf numFmtId="164" fontId="20" fillId="3" borderId="24" xfId="1" applyFont="1" applyFill="1" applyBorder="1" applyAlignment="1">
      <alignment horizontal="center" vertical="center"/>
    </xf>
    <xf numFmtId="0" fontId="17" fillId="9" borderId="18" xfId="0" applyFont="1" applyFill="1" applyBorder="1" applyAlignment="1">
      <alignment horizontal="left" vertical="center" wrapText="1"/>
    </xf>
    <xf numFmtId="0" fontId="3" fillId="0" borderId="18" xfId="0" applyFont="1" applyBorder="1"/>
    <xf numFmtId="0" fontId="17" fillId="0" borderId="18" xfId="0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/>
    <xf numFmtId="0" fontId="18" fillId="0" borderId="10" xfId="0" applyFont="1" applyBorder="1" applyAlignment="1">
      <alignment horizontal="left" vertical="center" wrapText="1"/>
    </xf>
    <xf numFmtId="0" fontId="15" fillId="12" borderId="21" xfId="0" applyFont="1" applyFill="1" applyBorder="1" applyAlignment="1">
      <alignment horizontal="center" vertical="center" wrapText="1"/>
    </xf>
    <xf numFmtId="0" fontId="15" fillId="12" borderId="23" xfId="0" applyFont="1" applyFill="1" applyBorder="1" applyAlignment="1">
      <alignment horizontal="center" vertical="center" wrapText="1"/>
    </xf>
    <xf numFmtId="0" fontId="15" fillId="12" borderId="22" xfId="0" applyFont="1" applyFill="1" applyBorder="1" applyAlignment="1">
      <alignment horizontal="center" vertical="center"/>
    </xf>
    <xf numFmtId="0" fontId="15" fillId="12" borderId="21" xfId="0" applyFont="1" applyFill="1" applyBorder="1" applyAlignment="1">
      <alignment horizontal="center" vertical="center"/>
    </xf>
    <xf numFmtId="166" fontId="24" fillId="12" borderId="25" xfId="0" applyNumberFormat="1" applyFont="1" applyFill="1" applyBorder="1" applyAlignment="1">
      <alignment horizontal="center" vertical="center"/>
    </xf>
    <xf numFmtId="166" fontId="24" fillId="12" borderId="26" xfId="0" applyNumberFormat="1" applyFont="1" applyFill="1" applyBorder="1" applyAlignment="1">
      <alignment horizontal="center" vertical="center"/>
    </xf>
    <xf numFmtId="0" fontId="17" fillId="9" borderId="10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49" fontId="18" fillId="0" borderId="14" xfId="0" applyNumberFormat="1" applyFont="1" applyBorder="1" applyAlignment="1">
      <alignment horizontal="center" vertical="center" wrapText="1"/>
    </xf>
    <xf numFmtId="0" fontId="3" fillId="0" borderId="7" xfId="0" applyFont="1" applyBorder="1"/>
    <xf numFmtId="0" fontId="18" fillId="0" borderId="14" xfId="0" applyFont="1" applyBorder="1" applyAlignment="1">
      <alignment horizontal="left" vertical="center" wrapText="1"/>
    </xf>
    <xf numFmtId="0" fontId="3" fillId="0" borderId="2" xfId="0" applyFont="1" applyBorder="1"/>
    <xf numFmtId="0" fontId="17" fillId="3" borderId="18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/>
    </xf>
    <xf numFmtId="0" fontId="11" fillId="2" borderId="1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/>
    <xf numFmtId="49" fontId="11" fillId="0" borderId="2" xfId="0" applyNumberFormat="1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8" fillId="4" borderId="16" xfId="0" applyFont="1" applyFill="1" applyBorder="1" applyAlignment="1">
      <alignment horizontal="left" vertical="center"/>
    </xf>
    <xf numFmtId="0" fontId="3" fillId="0" borderId="16" xfId="0" applyFont="1" applyBorder="1"/>
    <xf numFmtId="0" fontId="11" fillId="0" borderId="18" xfId="0" applyFont="1" applyBorder="1" applyAlignment="1">
      <alignment horizontal="center"/>
    </xf>
    <xf numFmtId="49" fontId="11" fillId="0" borderId="10" xfId="0" applyNumberFormat="1" applyFont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49" fontId="11" fillId="6" borderId="10" xfId="0" applyNumberFormat="1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49" fontId="16" fillId="7" borderId="11" xfId="0" applyNumberFormat="1" applyFont="1" applyFill="1" applyBorder="1" applyAlignment="1">
      <alignment horizontal="center" vertical="center" textRotation="255"/>
    </xf>
    <xf numFmtId="0" fontId="3" fillId="0" borderId="12" xfId="0" applyFont="1" applyBorder="1"/>
    <xf numFmtId="0" fontId="3" fillId="0" borderId="8" xfId="0" applyFont="1" applyBorder="1"/>
    <xf numFmtId="0" fontId="3" fillId="0" borderId="13" xfId="0" applyFont="1" applyBorder="1"/>
    <xf numFmtId="0" fontId="3" fillId="0" borderId="14" xfId="0" applyFont="1" applyBorder="1"/>
    <xf numFmtId="49" fontId="18" fillId="6" borderId="10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/>
    </xf>
    <xf numFmtId="49" fontId="11" fillId="5" borderId="10" xfId="0" applyNumberFormat="1" applyFont="1" applyFill="1" applyBorder="1" applyAlignment="1">
      <alignment horizontal="center"/>
    </xf>
    <xf numFmtId="0" fontId="11" fillId="6" borderId="10" xfId="0" applyFont="1" applyFill="1" applyBorder="1" applyAlignment="1">
      <alignment horizontal="left" vertical="center"/>
    </xf>
    <xf numFmtId="165" fontId="11" fillId="0" borderId="0" xfId="0" applyNumberFormat="1" applyFont="1" applyAlignment="1">
      <alignment horizontal="center"/>
    </xf>
    <xf numFmtId="49" fontId="11" fillId="0" borderId="8" xfId="0" applyNumberFormat="1" applyFont="1" applyBorder="1" applyAlignment="1">
      <alignment horizontal="center"/>
    </xf>
    <xf numFmtId="49" fontId="17" fillId="0" borderId="10" xfId="0" applyNumberFormat="1" applyFont="1" applyBorder="1" applyAlignment="1">
      <alignment horizontal="left" vertical="center"/>
    </xf>
    <xf numFmtId="49" fontId="19" fillId="0" borderId="0" xfId="0" applyNumberFormat="1" applyFont="1" applyAlignment="1">
      <alignment horizontal="left"/>
    </xf>
    <xf numFmtId="49" fontId="21" fillId="8" borderId="10" xfId="0" applyNumberFormat="1" applyFont="1" applyFill="1" applyBorder="1" applyAlignment="1">
      <alignment horizontal="center"/>
    </xf>
    <xf numFmtId="0" fontId="18" fillId="6" borderId="10" xfId="0" applyFont="1" applyFill="1" applyBorder="1" applyAlignment="1">
      <alignment horizontal="left" vertical="center" wrapText="1"/>
    </xf>
    <xf numFmtId="165" fontId="20" fillId="6" borderId="18" xfId="0" applyNumberFormat="1" applyFont="1" applyFill="1" applyBorder="1" applyAlignment="1">
      <alignment horizontal="center"/>
    </xf>
    <xf numFmtId="165" fontId="20" fillId="6" borderId="10" xfId="0" applyNumberFormat="1" applyFont="1" applyFill="1" applyBorder="1" applyAlignment="1">
      <alignment horizontal="center"/>
    </xf>
    <xf numFmtId="10" fontId="20" fillId="6" borderId="10" xfId="0" applyNumberFormat="1" applyFont="1" applyFill="1" applyBorder="1" applyAlignment="1">
      <alignment horizontal="center"/>
    </xf>
    <xf numFmtId="49" fontId="22" fillId="8" borderId="10" xfId="0" applyNumberFormat="1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center" wrapText="1"/>
    </xf>
    <xf numFmtId="49" fontId="22" fillId="8" borderId="18" xfId="0" applyNumberFormat="1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horizontal="left" vertical="center" wrapText="1"/>
    </xf>
    <xf numFmtId="0" fontId="22" fillId="8" borderId="10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/>
    </xf>
    <xf numFmtId="164" fontId="22" fillId="8" borderId="24" xfId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13" fillId="9" borderId="16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/>
    </xf>
    <xf numFmtId="4" fontId="5" fillId="11" borderId="16" xfId="0" applyNumberFormat="1" applyFont="1" applyFill="1" applyBorder="1" applyAlignment="1">
      <alignment vertical="center"/>
    </xf>
    <xf numFmtId="49" fontId="17" fillId="6" borderId="10" xfId="0" applyNumberFormat="1" applyFont="1" applyFill="1" applyBorder="1" applyAlignment="1">
      <alignment horizontal="left" vertical="center" wrapText="1"/>
    </xf>
    <xf numFmtId="0" fontId="27" fillId="0" borderId="0" xfId="0" applyFont="1" applyAlignment="1">
      <alignment horizontal="left" indent="10"/>
    </xf>
    <xf numFmtId="0" fontId="17" fillId="3" borderId="19" xfId="0" applyFont="1" applyFill="1" applyBorder="1" applyAlignment="1">
      <alignment horizontal="left" vertical="center"/>
    </xf>
    <xf numFmtId="0" fontId="3" fillId="0" borderId="19" xfId="0" applyFont="1" applyBorder="1"/>
    <xf numFmtId="0" fontId="3" fillId="0" borderId="20" xfId="0" applyFont="1" applyBorder="1"/>
  </cellXfs>
  <cellStyles count="2">
    <cellStyle name="Currency" xfId="1" builtinId="4"/>
    <cellStyle name="Normal" xfId="0" builtinId="0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171451</xdr:colOff>
      <xdr:row>1</xdr:row>
      <xdr:rowOff>4351</xdr:rowOff>
    </xdr:from>
    <xdr:to>
      <xdr:col>13</xdr:col>
      <xdr:colOff>69850</xdr:colOff>
      <xdr:row>3</xdr:row>
      <xdr:rowOff>70683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27627D7-6062-4FFB-A482-D28AFA9B5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301" y="163101"/>
          <a:ext cx="1460499" cy="599732"/>
        </a:xfrm>
        <a:prstGeom prst="rect">
          <a:avLst/>
        </a:prstGeom>
      </xdr:spPr>
    </xdr:pic>
    <xdr:clientData/>
  </xdr:twoCellAnchor>
  <xdr:twoCellAnchor editAs="oneCell">
    <xdr:from>
      <xdr:col>35</xdr:col>
      <xdr:colOff>190501</xdr:colOff>
      <xdr:row>1</xdr:row>
      <xdr:rowOff>114029</xdr:rowOff>
    </xdr:from>
    <xdr:to>
      <xdr:col>36</xdr:col>
      <xdr:colOff>425335</xdr:colOff>
      <xdr:row>2</xdr:row>
      <xdr:rowOff>199300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59E901A-D302-4A64-8D3E-66E80B4B6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1" y="272779"/>
          <a:ext cx="1320799" cy="351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992"/>
  <sheetViews>
    <sheetView showGridLines="0" tabSelected="1" zoomScale="45" zoomScaleNormal="82" workbookViewId="0">
      <pane ySplit="5" topLeftCell="A6" activePane="bottomLeft" state="frozen"/>
      <selection pane="bottomLeft" activeCell="AQ476" sqref="AQ476"/>
    </sheetView>
  </sheetViews>
  <sheetFormatPr defaultColWidth="14.44140625" defaultRowHeight="15" customHeight="1" x14ac:dyDescent="0.3"/>
  <cols>
    <col min="1" max="1" width="5" customWidth="1"/>
    <col min="2" max="6" width="3.44140625" customWidth="1"/>
    <col min="7" max="7" width="5.44140625" customWidth="1"/>
    <col min="8" max="8" width="3.5546875" customWidth="1"/>
    <col min="9" max="9" width="3.44140625" customWidth="1"/>
    <col min="10" max="10" width="4.44140625" customWidth="1"/>
    <col min="11" max="12" width="3.44140625" customWidth="1"/>
    <col min="13" max="13" width="4.44140625" customWidth="1"/>
    <col min="14" max="14" width="3.5546875" customWidth="1"/>
    <col min="15" max="15" width="3.44140625" customWidth="1"/>
    <col min="16" max="16" width="5.44140625" customWidth="1"/>
    <col min="17" max="22" width="3.44140625" customWidth="1"/>
    <col min="23" max="23" width="4.5546875" customWidth="1"/>
    <col min="24" max="25" width="3.44140625" customWidth="1"/>
    <col min="26" max="26" width="5.5546875" customWidth="1"/>
    <col min="27" max="29" width="3.44140625" customWidth="1"/>
    <col min="30" max="30" width="14.109375" bestFit="1" customWidth="1"/>
    <col min="31" max="31" width="2" bestFit="1" customWidth="1"/>
    <col min="32" max="33" width="3.5546875" customWidth="1"/>
    <col min="34" max="34" width="4.44140625" customWidth="1"/>
    <col min="35" max="35" width="43.5546875" customWidth="1"/>
    <col min="36" max="36" width="15.33203125" bestFit="1" customWidth="1"/>
    <col min="37" max="41" width="15.77734375" bestFit="1" customWidth="1"/>
    <col min="42" max="42" width="15.77734375" customWidth="1"/>
    <col min="43" max="47" width="15.77734375" bestFit="1" customWidth="1"/>
    <col min="48" max="48" width="17.44140625" bestFit="1" customWidth="1"/>
    <col min="49" max="49" width="15.33203125" bestFit="1" customWidth="1"/>
  </cols>
  <sheetData>
    <row r="1" spans="1:43" ht="12.75" customHeight="1" x14ac:dyDescent="0.3">
      <c r="A1" s="49"/>
      <c r="B1" s="120"/>
      <c r="C1" s="120"/>
      <c r="D1" s="120"/>
      <c r="E1" s="120"/>
      <c r="F1" s="120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</row>
    <row r="2" spans="1:43" ht="21" customHeight="1" x14ac:dyDescent="0.3">
      <c r="A2" s="121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</row>
    <row r="3" spans="1:43" ht="21" customHeight="1" x14ac:dyDescent="0.3">
      <c r="A3" s="122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</row>
    <row r="4" spans="1:43" ht="15.75" customHeight="1" x14ac:dyDescent="0.3">
      <c r="A4" s="123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</row>
    <row r="5" spans="1:43" ht="15.75" customHeight="1" x14ac:dyDescent="0.3">
      <c r="A5" s="124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</row>
    <row r="6" spans="1:43" ht="15.75" customHeight="1" x14ac:dyDescent="0.3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43" ht="19.5" customHeight="1" x14ac:dyDescent="0.3">
      <c r="A7" s="1"/>
      <c r="B7" s="116" t="s">
        <v>1</v>
      </c>
      <c r="C7" s="116"/>
      <c r="D7" s="116"/>
      <c r="E7" s="116"/>
      <c r="F7" s="116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43" ht="17.25" customHeight="1" x14ac:dyDescent="0.3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43" ht="15.75" customHeight="1" x14ac:dyDescent="0.3">
      <c r="A9" s="1"/>
      <c r="B9" s="112" t="s">
        <v>2</v>
      </c>
      <c r="C9" s="112"/>
      <c r="D9" s="112"/>
      <c r="E9" s="112"/>
      <c r="F9" s="112"/>
      <c r="G9" s="113"/>
      <c r="H9" s="113"/>
      <c r="I9" s="113"/>
      <c r="J9" s="113"/>
      <c r="K9" s="113"/>
      <c r="L9" s="113"/>
      <c r="M9" s="110" t="s">
        <v>316</v>
      </c>
      <c r="N9" s="108"/>
      <c r="O9" s="111" t="s">
        <v>3</v>
      </c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5"/>
    </row>
    <row r="10" spans="1:43" ht="15.75" customHeight="1" x14ac:dyDescent="0.3">
      <c r="A10" s="1"/>
      <c r="B10" s="112" t="s">
        <v>4</v>
      </c>
      <c r="C10" s="112"/>
      <c r="D10" s="112"/>
      <c r="E10" s="112"/>
      <c r="F10" s="112"/>
      <c r="G10" s="113"/>
      <c r="H10" s="113"/>
      <c r="I10" s="113"/>
      <c r="J10" s="113"/>
      <c r="K10" s="113"/>
      <c r="L10" s="113"/>
      <c r="M10" s="110" t="s">
        <v>317</v>
      </c>
      <c r="N10" s="108"/>
      <c r="O10" s="125" t="s">
        <v>3</v>
      </c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5"/>
    </row>
    <row r="11" spans="1:43" ht="15.75" customHeight="1" x14ac:dyDescent="0.3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5"/>
      <c r="N11" s="5"/>
      <c r="O11" s="5"/>
      <c r="P11" s="5"/>
      <c r="Q11" s="5"/>
      <c r="R11" s="3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43" ht="26.25" customHeight="1" x14ac:dyDescent="0.3">
      <c r="A12" s="1"/>
      <c r="B12" s="112" t="s">
        <v>5</v>
      </c>
      <c r="C12" s="112"/>
      <c r="D12" s="112"/>
      <c r="E12" s="112"/>
      <c r="F12" s="112"/>
      <c r="G12" s="113"/>
      <c r="H12" s="113"/>
      <c r="I12" s="113"/>
      <c r="J12" s="113"/>
      <c r="K12" s="113"/>
      <c r="L12" s="113"/>
      <c r="M12" s="114" t="s">
        <v>318</v>
      </c>
      <c r="N12" s="108"/>
      <c r="O12" s="115" t="s">
        <v>6</v>
      </c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5"/>
    </row>
    <row r="13" spans="1:43" ht="15.75" customHeight="1" x14ac:dyDescent="0.3">
      <c r="A13" s="1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8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9"/>
      <c r="AK13" s="9"/>
      <c r="AL13" s="9"/>
      <c r="AM13" s="9"/>
    </row>
    <row r="14" spans="1:43" ht="15.75" customHeight="1" x14ac:dyDescent="0.3">
      <c r="A14" s="1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spans="1:43" ht="19.5" customHeight="1" x14ac:dyDescent="0.3">
      <c r="A15" s="1"/>
      <c r="B15" s="116" t="s">
        <v>7</v>
      </c>
      <c r="C15" s="116"/>
      <c r="D15" s="116"/>
      <c r="E15" s="116"/>
      <c r="F15" s="116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</row>
    <row r="16" spans="1:43" ht="17.25" customHeight="1" x14ac:dyDescent="0.3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46" ht="15.75" customHeight="1" x14ac:dyDescent="0.3">
      <c r="A17" s="1"/>
      <c r="B17" s="112" t="s">
        <v>8</v>
      </c>
      <c r="C17" s="112"/>
      <c r="D17" s="112"/>
      <c r="E17" s="112"/>
      <c r="F17" s="112"/>
      <c r="G17" s="113"/>
      <c r="H17" s="113"/>
      <c r="I17" s="113"/>
      <c r="J17" s="113"/>
      <c r="K17" s="113"/>
      <c r="L17" s="113"/>
      <c r="M17" s="110" t="s">
        <v>9</v>
      </c>
      <c r="N17" s="108"/>
      <c r="O17" s="119" t="s">
        <v>10</v>
      </c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5"/>
    </row>
    <row r="18" spans="1:46" ht="15.75" customHeight="1" x14ac:dyDescent="0.3">
      <c r="A18" s="1"/>
      <c r="B18" s="112" t="s">
        <v>11</v>
      </c>
      <c r="C18" s="112"/>
      <c r="D18" s="112"/>
      <c r="E18" s="112"/>
      <c r="F18" s="112"/>
      <c r="G18" s="113"/>
      <c r="H18" s="113"/>
      <c r="I18" s="113"/>
      <c r="J18" s="113"/>
      <c r="K18" s="113"/>
      <c r="L18" s="113"/>
      <c r="M18" s="110">
        <v>2</v>
      </c>
      <c r="N18" s="108"/>
      <c r="O18" s="119" t="s">
        <v>12</v>
      </c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5"/>
    </row>
    <row r="19" spans="1:46" ht="15.75" customHeight="1" x14ac:dyDescent="0.3">
      <c r="A19" s="1"/>
      <c r="B19" s="112" t="s">
        <v>13</v>
      </c>
      <c r="C19" s="112"/>
      <c r="D19" s="112"/>
      <c r="E19" s="112"/>
      <c r="F19" s="112"/>
      <c r="G19" s="113"/>
      <c r="H19" s="113"/>
      <c r="I19" s="113"/>
      <c r="J19" s="113"/>
      <c r="K19" s="113"/>
      <c r="L19" s="113"/>
      <c r="M19" s="118">
        <v>2.7</v>
      </c>
      <c r="N19" s="92"/>
      <c r="O19" s="119" t="s">
        <v>14</v>
      </c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5"/>
    </row>
    <row r="20" spans="1:46" ht="15.75" customHeight="1" x14ac:dyDescent="0.3">
      <c r="A20" s="1"/>
      <c r="B20" s="112" t="s">
        <v>15</v>
      </c>
      <c r="C20" s="112"/>
      <c r="D20" s="112"/>
      <c r="E20" s="112"/>
      <c r="F20" s="112"/>
      <c r="G20" s="113"/>
      <c r="H20" s="113"/>
      <c r="I20" s="113"/>
      <c r="J20" s="113"/>
      <c r="K20" s="113"/>
      <c r="L20" s="113"/>
      <c r="M20" s="118" t="s">
        <v>16</v>
      </c>
      <c r="N20" s="92"/>
      <c r="O20" s="119" t="s">
        <v>14</v>
      </c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5"/>
      <c r="AR20" s="2"/>
      <c r="AS20" s="2"/>
      <c r="AT20" s="2"/>
    </row>
    <row r="21" spans="1:46" ht="15.75" customHeight="1" x14ac:dyDescent="0.3">
      <c r="A21" s="1"/>
      <c r="B21" s="112" t="s">
        <v>17</v>
      </c>
      <c r="C21" s="112"/>
      <c r="D21" s="112"/>
      <c r="E21" s="112"/>
      <c r="F21" s="112"/>
      <c r="G21" s="113"/>
      <c r="H21" s="113"/>
      <c r="I21" s="113"/>
      <c r="J21" s="113"/>
      <c r="K21" s="113"/>
      <c r="L21" s="113"/>
      <c r="M21" s="118">
        <v>1</v>
      </c>
      <c r="N21" s="92"/>
      <c r="O21" s="126" t="s">
        <v>18</v>
      </c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5"/>
    </row>
    <row r="22" spans="1:46" ht="15.75" customHeight="1" thickBot="1" x14ac:dyDescent="0.35">
      <c r="A22" s="1"/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9"/>
      <c r="AK22" s="9"/>
      <c r="AL22" s="9"/>
      <c r="AM22" s="9"/>
    </row>
    <row r="23" spans="1:46" ht="15.75" hidden="1" customHeight="1" x14ac:dyDescent="0.3">
      <c r="A23" s="11"/>
      <c r="B23" s="50"/>
      <c r="C23" s="69"/>
      <c r="D23" s="69"/>
      <c r="E23" s="69"/>
      <c r="F23" s="69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46" ht="15.75" hidden="1" customHeight="1" x14ac:dyDescent="0.3">
      <c r="A24" s="11"/>
      <c r="B24" s="50"/>
      <c r="C24" s="69"/>
      <c r="D24" s="69"/>
      <c r="E24" s="69"/>
      <c r="F24" s="69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46" ht="18" hidden="1" customHeight="1" x14ac:dyDescent="0.3">
      <c r="A25" s="11"/>
      <c r="B25" s="135" t="s">
        <v>19</v>
      </c>
      <c r="C25" s="116"/>
      <c r="D25" s="116"/>
      <c r="E25" s="116"/>
      <c r="F25" s="116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46" ht="9.75" hidden="1" customHeight="1" x14ac:dyDescent="0.3">
      <c r="A26" s="11"/>
      <c r="B26" s="50"/>
      <c r="C26" s="69"/>
      <c r="D26" s="69"/>
      <c r="E26" s="69"/>
      <c r="F26" s="69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46" ht="19.5" hidden="1" customHeight="1" x14ac:dyDescent="0.3">
      <c r="A27" s="11"/>
      <c r="B27" s="50"/>
      <c r="C27" s="69"/>
      <c r="D27" s="69"/>
      <c r="E27" s="69"/>
      <c r="F27" s="69"/>
      <c r="G27" s="4"/>
      <c r="H27" s="136" t="s">
        <v>20</v>
      </c>
      <c r="I27" s="92"/>
      <c r="J27" s="95"/>
      <c r="K27" s="137" t="s">
        <v>21</v>
      </c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</row>
    <row r="28" spans="1:46" ht="13.5" hidden="1" customHeight="1" x14ac:dyDescent="0.3">
      <c r="A28" s="11"/>
      <c r="B28" s="50"/>
      <c r="C28" s="69"/>
      <c r="D28" s="69"/>
      <c r="E28" s="69"/>
      <c r="F28" s="69"/>
      <c r="G28" s="4"/>
      <c r="H28" s="4"/>
      <c r="I28" s="5" t="str">
        <f>IF(H27="Proyecto:","Fecha de Inicio:"," ")</f>
        <v xml:space="preserve"> </v>
      </c>
      <c r="J28" s="12"/>
      <c r="K28" s="5"/>
      <c r="L28" s="5"/>
      <c r="M28" s="5"/>
      <c r="N28" s="138"/>
      <c r="O28" s="113"/>
      <c r="P28" s="113"/>
      <c r="Q28" s="113"/>
      <c r="R28" s="113"/>
      <c r="S28" s="5" t="str">
        <f>IF(H27="Proyecto:","Fecha de Término:"," ")</f>
        <v xml:space="preserve"> </v>
      </c>
      <c r="T28" s="3"/>
      <c r="U28" s="3"/>
      <c r="V28" s="3"/>
      <c r="W28" s="3"/>
      <c r="X28" s="3"/>
      <c r="Y28" s="138"/>
      <c r="Z28" s="113"/>
      <c r="AA28" s="113"/>
      <c r="AB28" s="113"/>
      <c r="AC28" s="113"/>
      <c r="AD28" s="3"/>
      <c r="AE28" s="3"/>
      <c r="AF28" s="3"/>
      <c r="AG28" s="3"/>
      <c r="AH28" s="3"/>
      <c r="AI28" s="2"/>
      <c r="AJ28" s="2"/>
      <c r="AK28" s="2"/>
      <c r="AL28" s="2"/>
      <c r="AM28" s="2"/>
    </row>
    <row r="29" spans="1:46" ht="37.5" hidden="1" customHeight="1" x14ac:dyDescent="0.3">
      <c r="A29" s="11"/>
      <c r="B29" s="51"/>
      <c r="C29" s="70"/>
      <c r="D29" s="70"/>
      <c r="E29" s="70"/>
      <c r="F29" s="70"/>
      <c r="G29" s="13"/>
      <c r="H29" s="14"/>
      <c r="I29" s="14" t="s">
        <v>22</v>
      </c>
      <c r="J29" s="15"/>
      <c r="K29" s="16"/>
      <c r="L29" s="128" t="s">
        <v>23</v>
      </c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</row>
    <row r="30" spans="1:46" ht="18.75" hidden="1" customHeight="1" x14ac:dyDescent="0.3">
      <c r="A30" s="11"/>
      <c r="B30" s="51"/>
      <c r="C30" s="70"/>
      <c r="D30" s="70"/>
      <c r="E30" s="70"/>
      <c r="F30" s="70"/>
      <c r="G30" s="13"/>
      <c r="H30" s="14"/>
      <c r="I30" s="14"/>
      <c r="J30" s="15"/>
      <c r="K30" s="16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46" ht="19.5" hidden="1" customHeight="1" x14ac:dyDescent="0.3">
      <c r="A31" s="18"/>
      <c r="B31" s="135" t="s">
        <v>24</v>
      </c>
      <c r="C31" s="116"/>
      <c r="D31" s="116"/>
      <c r="E31" s="116"/>
      <c r="F31" s="116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9"/>
      <c r="T31" s="19"/>
      <c r="U31" s="19"/>
      <c r="V31" s="19"/>
      <c r="W31" s="19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46" ht="15.75" hidden="1" customHeight="1" x14ac:dyDescent="0.3">
      <c r="A32" s="18"/>
      <c r="B32" s="50"/>
      <c r="C32" s="69"/>
      <c r="D32" s="69"/>
      <c r="E32" s="69"/>
      <c r="F32" s="69"/>
      <c r="G32" s="20" t="s">
        <v>25</v>
      </c>
      <c r="H32" s="139" t="s">
        <v>26</v>
      </c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2"/>
      <c r="AG32" s="2"/>
      <c r="AH32" s="2"/>
      <c r="AI32" s="2"/>
      <c r="AJ32" s="2"/>
      <c r="AK32" s="2"/>
      <c r="AL32" s="2"/>
      <c r="AM32" s="2"/>
    </row>
    <row r="33" spans="1:46" ht="30" hidden="1" customHeight="1" x14ac:dyDescent="0.3">
      <c r="A33" s="11"/>
      <c r="B33" s="21"/>
      <c r="C33" s="69"/>
      <c r="D33" s="69"/>
      <c r="E33" s="69"/>
      <c r="F33" s="69"/>
      <c r="G33" s="22">
        <v>1</v>
      </c>
      <c r="H33" s="127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</row>
    <row r="34" spans="1:46" ht="30" hidden="1" customHeight="1" x14ac:dyDescent="0.3">
      <c r="A34" s="11"/>
      <c r="B34" s="21"/>
      <c r="C34" s="69"/>
      <c r="D34" s="69"/>
      <c r="E34" s="69"/>
      <c r="F34" s="69"/>
      <c r="G34" s="22">
        <v>2</v>
      </c>
      <c r="H34" s="128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</row>
    <row r="35" spans="1:46" ht="30" hidden="1" customHeight="1" x14ac:dyDescent="0.3">
      <c r="A35" s="11"/>
      <c r="B35" s="21"/>
      <c r="C35" s="69"/>
      <c r="D35" s="69"/>
      <c r="E35" s="69"/>
      <c r="F35" s="69"/>
      <c r="G35" s="22">
        <v>3</v>
      </c>
      <c r="H35" s="128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</row>
    <row r="36" spans="1:46" ht="15.75" hidden="1" customHeight="1" x14ac:dyDescent="0.3">
      <c r="A36" s="11"/>
      <c r="B36" s="50"/>
      <c r="C36" s="69"/>
      <c r="D36" s="69"/>
      <c r="E36" s="69"/>
      <c r="F36" s="69"/>
      <c r="G36" s="52"/>
      <c r="H36" s="23"/>
      <c r="I36" s="23"/>
      <c r="J36" s="23"/>
      <c r="K36" s="23"/>
      <c r="L36" s="23"/>
      <c r="M36" s="23"/>
      <c r="N36" s="23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46" ht="30.75" hidden="1" customHeight="1" x14ac:dyDescent="0.3">
      <c r="A37" s="11"/>
      <c r="B37" s="21"/>
      <c r="C37" s="69"/>
      <c r="D37" s="69"/>
      <c r="E37" s="69"/>
      <c r="F37" s="69"/>
      <c r="G37" s="129" t="s">
        <v>27</v>
      </c>
      <c r="H37" s="130"/>
      <c r="I37" s="140" t="s">
        <v>28</v>
      </c>
      <c r="J37" s="92"/>
      <c r="K37" s="92"/>
      <c r="L37" s="92"/>
      <c r="M37" s="92"/>
      <c r="N37" s="92"/>
      <c r="O37" s="134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</row>
    <row r="38" spans="1:46" ht="30.75" hidden="1" customHeight="1" x14ac:dyDescent="0.3">
      <c r="A38" s="11"/>
      <c r="B38" s="21"/>
      <c r="C38" s="69"/>
      <c r="D38" s="69"/>
      <c r="E38" s="69"/>
      <c r="F38" s="69"/>
      <c r="G38" s="131"/>
      <c r="H38" s="132"/>
      <c r="I38" s="140" t="s">
        <v>29</v>
      </c>
      <c r="J38" s="92"/>
      <c r="K38" s="92"/>
      <c r="L38" s="92"/>
      <c r="M38" s="92"/>
      <c r="N38" s="92"/>
      <c r="O38" s="134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</row>
    <row r="39" spans="1:46" ht="30.75" hidden="1" customHeight="1" x14ac:dyDescent="0.3">
      <c r="A39" s="11"/>
      <c r="B39" s="21"/>
      <c r="C39" s="69"/>
      <c r="D39" s="69"/>
      <c r="E39" s="69"/>
      <c r="F39" s="69"/>
      <c r="G39" s="131"/>
      <c r="H39" s="132"/>
      <c r="I39" s="140" t="s">
        <v>30</v>
      </c>
      <c r="J39" s="92"/>
      <c r="K39" s="92"/>
      <c r="L39" s="92"/>
      <c r="M39" s="92"/>
      <c r="N39" s="92"/>
      <c r="O39" s="134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</row>
    <row r="40" spans="1:46" ht="30.75" hidden="1" customHeight="1" x14ac:dyDescent="0.3">
      <c r="A40" s="11"/>
      <c r="B40" s="21"/>
      <c r="C40" s="69"/>
      <c r="D40" s="69"/>
      <c r="E40" s="69"/>
      <c r="F40" s="69"/>
      <c r="G40" s="131"/>
      <c r="H40" s="132"/>
      <c r="I40" s="140" t="s">
        <v>31</v>
      </c>
      <c r="J40" s="92"/>
      <c r="K40" s="92"/>
      <c r="L40" s="92"/>
      <c r="M40" s="92"/>
      <c r="N40" s="92"/>
      <c r="O40" s="134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</row>
    <row r="41" spans="1:46" ht="30.75" hidden="1" customHeight="1" x14ac:dyDescent="0.3">
      <c r="A41" s="11"/>
      <c r="B41" s="21"/>
      <c r="C41" s="69"/>
      <c r="D41" s="69"/>
      <c r="E41" s="69"/>
      <c r="F41" s="69"/>
      <c r="G41" s="131"/>
      <c r="H41" s="132"/>
      <c r="I41" s="140" t="s">
        <v>32</v>
      </c>
      <c r="J41" s="92"/>
      <c r="K41" s="92"/>
      <c r="L41" s="92"/>
      <c r="M41" s="92"/>
      <c r="N41" s="92"/>
      <c r="O41" s="134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</row>
    <row r="42" spans="1:46" ht="30.75" hidden="1" customHeight="1" x14ac:dyDescent="0.3">
      <c r="A42" s="11"/>
      <c r="B42" s="21"/>
      <c r="C42" s="69"/>
      <c r="D42" s="69"/>
      <c r="E42" s="69"/>
      <c r="F42" s="69"/>
      <c r="G42" s="131"/>
      <c r="H42" s="132"/>
      <c r="I42" s="140" t="s">
        <v>33</v>
      </c>
      <c r="J42" s="92"/>
      <c r="K42" s="92"/>
      <c r="L42" s="92"/>
      <c r="M42" s="92"/>
      <c r="N42" s="92"/>
      <c r="O42" s="134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</row>
    <row r="43" spans="1:46" ht="30.75" hidden="1" customHeight="1" x14ac:dyDescent="0.3">
      <c r="A43" s="24"/>
      <c r="B43" s="21"/>
      <c r="C43" s="69"/>
      <c r="D43" s="69"/>
      <c r="E43" s="69"/>
      <c r="F43" s="69"/>
      <c r="G43" s="131"/>
      <c r="H43" s="132"/>
      <c r="I43" s="53" t="s">
        <v>34</v>
      </c>
      <c r="J43" s="54"/>
      <c r="K43" s="54"/>
      <c r="L43" s="54"/>
      <c r="M43" s="54"/>
      <c r="N43" s="54"/>
      <c r="O43" s="143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</row>
    <row r="44" spans="1:46" ht="15.75" hidden="1" customHeight="1" x14ac:dyDescent="0.3">
      <c r="A44" s="24"/>
      <c r="B44" s="50"/>
      <c r="C44" s="69"/>
      <c r="D44" s="69"/>
      <c r="E44" s="69"/>
      <c r="F44" s="69"/>
      <c r="G44" s="133"/>
      <c r="H44" s="106"/>
      <c r="I44" s="53" t="s">
        <v>35</v>
      </c>
      <c r="J44" s="54"/>
      <c r="K44" s="54"/>
      <c r="L44" s="54"/>
      <c r="M44" s="54"/>
      <c r="N44" s="54"/>
      <c r="O44" s="143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</row>
    <row r="45" spans="1:46" ht="15.75" hidden="1" customHeight="1" x14ac:dyDescent="0.3">
      <c r="A45" s="11"/>
      <c r="B45" s="50"/>
      <c r="C45" s="69"/>
      <c r="D45" s="69"/>
      <c r="E45" s="69"/>
      <c r="F45" s="69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5"/>
      <c r="AS45" s="25"/>
      <c r="AT45" s="25"/>
    </row>
    <row r="46" spans="1:46" ht="18" hidden="1" customHeight="1" x14ac:dyDescent="0.3">
      <c r="A46" s="11"/>
      <c r="B46" s="50"/>
      <c r="C46" s="69"/>
      <c r="D46" s="69"/>
      <c r="E46" s="69"/>
      <c r="F46" s="69"/>
      <c r="G46" s="141" t="s">
        <v>36</v>
      </c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5"/>
      <c r="AS46" s="25"/>
      <c r="AT46" s="25"/>
    </row>
    <row r="47" spans="1:46" ht="15.75" hidden="1" customHeight="1" x14ac:dyDescent="0.3">
      <c r="A47" s="11"/>
      <c r="B47" s="50"/>
      <c r="C47" s="69"/>
      <c r="D47" s="69"/>
      <c r="E47" s="69"/>
      <c r="F47" s="69"/>
      <c r="G47" s="2"/>
      <c r="H47" s="2"/>
      <c r="I47" s="26" t="s">
        <v>37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5"/>
      <c r="AS47" s="25"/>
      <c r="AT47" s="25"/>
    </row>
    <row r="48" spans="1:46" ht="15.75" hidden="1" customHeight="1" x14ac:dyDescent="0.3">
      <c r="A48" s="11"/>
      <c r="B48" s="50"/>
      <c r="C48" s="69"/>
      <c r="D48" s="69"/>
      <c r="E48" s="69"/>
      <c r="F48" s="69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"/>
      <c r="AQ48" s="2"/>
      <c r="AR48" s="25"/>
      <c r="AS48" s="25"/>
      <c r="AT48" s="25"/>
    </row>
    <row r="49" spans="1:46" ht="15.75" hidden="1" customHeight="1" x14ac:dyDescent="0.3">
      <c r="A49" s="11"/>
      <c r="B49" s="21"/>
      <c r="C49" s="69"/>
      <c r="D49" s="69"/>
      <c r="E49" s="69"/>
      <c r="F49" s="69"/>
      <c r="G49" s="142" t="s">
        <v>38</v>
      </c>
      <c r="H49" s="92"/>
      <c r="I49" s="95"/>
      <c r="J49" s="142" t="s">
        <v>39</v>
      </c>
      <c r="K49" s="92"/>
      <c r="L49" s="95"/>
      <c r="M49" s="142" t="s">
        <v>40</v>
      </c>
      <c r="N49" s="92"/>
      <c r="O49" s="95"/>
      <c r="P49" s="142" t="s">
        <v>41</v>
      </c>
      <c r="Q49" s="92"/>
      <c r="R49" s="95"/>
      <c r="S49" s="142" t="s">
        <v>42</v>
      </c>
      <c r="T49" s="92"/>
      <c r="U49" s="95"/>
      <c r="V49" s="142" t="s">
        <v>43</v>
      </c>
      <c r="W49" s="92"/>
      <c r="X49" s="95"/>
      <c r="Y49" s="142" t="s">
        <v>44</v>
      </c>
      <c r="Z49" s="92"/>
      <c r="AA49" s="95"/>
      <c r="AB49" s="142" t="s">
        <v>45</v>
      </c>
      <c r="AC49" s="92"/>
      <c r="AD49" s="142" t="s">
        <v>46</v>
      </c>
      <c r="AE49" s="92"/>
      <c r="AF49" s="95"/>
      <c r="AG49" s="142" t="s">
        <v>47</v>
      </c>
      <c r="AH49" s="92"/>
      <c r="AI49" s="95"/>
      <c r="AJ49" s="142" t="s">
        <v>48</v>
      </c>
      <c r="AK49" s="92"/>
      <c r="AL49" s="95"/>
      <c r="AM49" s="142" t="s">
        <v>49</v>
      </c>
      <c r="AN49" s="92"/>
      <c r="AO49" s="95"/>
      <c r="AP49" s="27"/>
      <c r="AQ49" s="2"/>
      <c r="AR49" s="25"/>
      <c r="AS49" s="25"/>
      <c r="AT49" s="25"/>
    </row>
    <row r="50" spans="1:46" ht="15.75" hidden="1" customHeight="1" x14ac:dyDescent="0.3">
      <c r="A50" s="11"/>
      <c r="B50" s="21"/>
      <c r="C50" s="69"/>
      <c r="D50" s="69"/>
      <c r="E50" s="69"/>
      <c r="F50" s="69"/>
      <c r="G50" s="146"/>
      <c r="H50" s="92"/>
      <c r="I50" s="95"/>
      <c r="J50" s="146"/>
      <c r="K50" s="92"/>
      <c r="L50" s="95"/>
      <c r="M50" s="146"/>
      <c r="N50" s="92"/>
      <c r="O50" s="95"/>
      <c r="P50" s="146"/>
      <c r="Q50" s="92"/>
      <c r="R50" s="95"/>
      <c r="S50" s="146"/>
      <c r="T50" s="92"/>
      <c r="U50" s="95"/>
      <c r="V50" s="146"/>
      <c r="W50" s="92"/>
      <c r="X50" s="95"/>
      <c r="Y50" s="146"/>
      <c r="Z50" s="92"/>
      <c r="AA50" s="95"/>
      <c r="AB50" s="146"/>
      <c r="AC50" s="92"/>
      <c r="AD50" s="146"/>
      <c r="AE50" s="92"/>
      <c r="AF50" s="95"/>
      <c r="AG50" s="146"/>
      <c r="AH50" s="92"/>
      <c r="AI50" s="95"/>
      <c r="AJ50" s="146"/>
      <c r="AK50" s="92"/>
      <c r="AL50" s="95"/>
      <c r="AM50" s="146"/>
      <c r="AN50" s="92"/>
      <c r="AO50" s="95"/>
      <c r="AP50" s="27"/>
      <c r="AQ50" s="2"/>
      <c r="AR50" s="25"/>
      <c r="AS50" s="25"/>
      <c r="AT50" s="25"/>
    </row>
    <row r="51" spans="1:46" ht="15.75" hidden="1" customHeight="1" x14ac:dyDescent="0.3">
      <c r="A51" s="11"/>
      <c r="B51" s="50"/>
      <c r="C51" s="69"/>
      <c r="D51" s="69"/>
      <c r="E51" s="69"/>
      <c r="F51" s="69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"/>
      <c r="AQ51" s="2"/>
      <c r="AR51" s="25"/>
      <c r="AS51" s="25"/>
      <c r="AT51" s="25"/>
    </row>
    <row r="52" spans="1:46" ht="15.75" hidden="1" customHeight="1" x14ac:dyDescent="0.3">
      <c r="A52" s="11"/>
      <c r="B52" s="55"/>
      <c r="C52" s="58"/>
      <c r="D52" s="58"/>
      <c r="E52" s="58"/>
      <c r="F52" s="58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"/>
      <c r="AP52" s="2"/>
      <c r="AQ52" s="2"/>
      <c r="AR52" s="25"/>
      <c r="AS52" s="25"/>
      <c r="AT52" s="25"/>
    </row>
    <row r="53" spans="1:46" ht="18" hidden="1" customHeight="1" x14ac:dyDescent="0.3">
      <c r="A53" s="11"/>
      <c r="B53" s="135" t="s">
        <v>50</v>
      </c>
      <c r="C53" s="116"/>
      <c r="D53" s="116"/>
      <c r="E53" s="116"/>
      <c r="F53" s="116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56"/>
      <c r="T53" s="19"/>
      <c r="U53" s="19"/>
      <c r="V53" s="19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5"/>
      <c r="AS53" s="25"/>
      <c r="AT53" s="25"/>
    </row>
    <row r="54" spans="1:46" ht="18" hidden="1" customHeight="1" x14ac:dyDescent="0.3">
      <c r="A54" s="11"/>
      <c r="B54" s="50"/>
      <c r="C54" s="69"/>
      <c r="D54" s="69"/>
      <c r="E54" s="69"/>
      <c r="F54" s="69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"/>
      <c r="AO54" s="2"/>
      <c r="AP54" s="2"/>
      <c r="AQ54" s="2"/>
      <c r="AR54" s="25"/>
      <c r="AS54" s="25"/>
      <c r="AT54" s="25"/>
    </row>
    <row r="55" spans="1:46" ht="36" hidden="1" customHeight="1" x14ac:dyDescent="0.3">
      <c r="A55" s="11"/>
      <c r="B55" s="21"/>
      <c r="C55" s="69"/>
      <c r="D55" s="69"/>
      <c r="E55" s="69"/>
      <c r="F55" s="69"/>
      <c r="G55" s="147" t="s">
        <v>51</v>
      </c>
      <c r="H55" s="92"/>
      <c r="I55" s="92"/>
      <c r="J55" s="95"/>
      <c r="K55" s="147" t="s">
        <v>52</v>
      </c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5"/>
      <c r="AJ55" s="147" t="s">
        <v>53</v>
      </c>
      <c r="AK55" s="92"/>
      <c r="AL55" s="92"/>
      <c r="AM55" s="95"/>
      <c r="AN55" s="147" t="s">
        <v>54</v>
      </c>
      <c r="AO55" s="92"/>
      <c r="AP55" s="92"/>
      <c r="AQ55" s="95"/>
      <c r="AR55" s="25"/>
      <c r="AS55" s="25"/>
      <c r="AT55" s="25"/>
    </row>
    <row r="56" spans="1:46" ht="25.5" hidden="1" customHeight="1" x14ac:dyDescent="0.3">
      <c r="A56" s="11"/>
      <c r="B56" s="21"/>
      <c r="C56" s="69"/>
      <c r="D56" s="69"/>
      <c r="E56" s="69"/>
      <c r="F56" s="69"/>
      <c r="G56" s="104">
        <v>1</v>
      </c>
      <c r="H56" s="92"/>
      <c r="I56" s="92"/>
      <c r="J56" s="92"/>
      <c r="K56" s="158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5"/>
      <c r="AJ56" s="144"/>
      <c r="AK56" s="92"/>
      <c r="AL56" s="92"/>
      <c r="AM56" s="95"/>
      <c r="AN56" s="145"/>
      <c r="AO56" s="92"/>
      <c r="AP56" s="92"/>
      <c r="AQ56" s="95"/>
      <c r="AR56" s="25"/>
      <c r="AS56" s="25"/>
      <c r="AT56" s="25"/>
    </row>
    <row r="57" spans="1:46" ht="25.5" hidden="1" customHeight="1" x14ac:dyDescent="0.3">
      <c r="A57" s="11"/>
      <c r="B57" s="21"/>
      <c r="C57" s="69"/>
      <c r="D57" s="69"/>
      <c r="E57" s="69"/>
      <c r="F57" s="69"/>
      <c r="G57" s="104">
        <v>2</v>
      </c>
      <c r="H57" s="92"/>
      <c r="I57" s="92"/>
      <c r="J57" s="92"/>
      <c r="K57" s="158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5"/>
      <c r="AJ57" s="144"/>
      <c r="AK57" s="92"/>
      <c r="AL57" s="92"/>
      <c r="AM57" s="95"/>
      <c r="AN57" s="145"/>
      <c r="AO57" s="92"/>
      <c r="AP57" s="92"/>
      <c r="AQ57" s="95"/>
      <c r="AR57" s="25"/>
      <c r="AS57" s="25"/>
      <c r="AT57" s="25"/>
    </row>
    <row r="58" spans="1:46" ht="25.5" hidden="1" customHeight="1" x14ac:dyDescent="0.3">
      <c r="A58" s="11"/>
      <c r="B58" s="21"/>
      <c r="C58" s="69"/>
      <c r="D58" s="69"/>
      <c r="E58" s="69"/>
      <c r="F58" s="69"/>
      <c r="G58" s="104">
        <v>3</v>
      </c>
      <c r="H58" s="92"/>
      <c r="I58" s="92"/>
      <c r="J58" s="92"/>
      <c r="K58" s="148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5"/>
      <c r="AJ58" s="144"/>
      <c r="AK58" s="92"/>
      <c r="AL58" s="92"/>
      <c r="AM58" s="95"/>
      <c r="AN58" s="145"/>
      <c r="AO58" s="92"/>
      <c r="AP58" s="92"/>
      <c r="AQ58" s="95"/>
      <c r="AR58" s="25"/>
      <c r="AS58" s="25"/>
      <c r="AT58" s="25"/>
    </row>
    <row r="59" spans="1:46" ht="25.5" hidden="1" customHeight="1" x14ac:dyDescent="0.3">
      <c r="A59" s="11"/>
      <c r="B59" s="21"/>
      <c r="C59" s="69"/>
      <c r="D59" s="69"/>
      <c r="E59" s="69"/>
      <c r="F59" s="69"/>
      <c r="G59" s="104">
        <v>4</v>
      </c>
      <c r="H59" s="92"/>
      <c r="I59" s="92"/>
      <c r="J59" s="92"/>
      <c r="K59" s="148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5"/>
      <c r="AJ59" s="144"/>
      <c r="AK59" s="92"/>
      <c r="AL59" s="92"/>
      <c r="AM59" s="95"/>
      <c r="AN59" s="145"/>
      <c r="AO59" s="92"/>
      <c r="AP59" s="92"/>
      <c r="AQ59" s="95"/>
      <c r="AR59" s="25"/>
      <c r="AS59" s="25"/>
      <c r="AT59" s="25"/>
    </row>
    <row r="60" spans="1:46" ht="25.5" hidden="1" customHeight="1" x14ac:dyDescent="0.3">
      <c r="A60" s="11"/>
      <c r="B60" s="21"/>
      <c r="C60" s="69"/>
      <c r="D60" s="69"/>
      <c r="E60" s="69"/>
      <c r="F60" s="69"/>
      <c r="G60" s="104">
        <v>5</v>
      </c>
      <c r="H60" s="92"/>
      <c r="I60" s="92"/>
      <c r="J60" s="92"/>
      <c r="K60" s="148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5"/>
      <c r="AJ60" s="144"/>
      <c r="AK60" s="92"/>
      <c r="AL60" s="92"/>
      <c r="AM60" s="95"/>
      <c r="AN60" s="145"/>
      <c r="AO60" s="92"/>
      <c r="AP60" s="92"/>
      <c r="AQ60" s="95"/>
      <c r="AR60" s="25"/>
      <c r="AS60" s="25"/>
      <c r="AT60" s="25"/>
    </row>
    <row r="61" spans="1:46" ht="25.5" hidden="1" customHeight="1" x14ac:dyDescent="0.3">
      <c r="A61" s="11"/>
      <c r="B61" s="21"/>
      <c r="C61" s="69"/>
      <c r="D61" s="69"/>
      <c r="E61" s="69"/>
      <c r="F61" s="69"/>
      <c r="G61" s="104">
        <v>6</v>
      </c>
      <c r="H61" s="92"/>
      <c r="I61" s="92"/>
      <c r="J61" s="92"/>
      <c r="K61" s="148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5"/>
      <c r="AJ61" s="144"/>
      <c r="AK61" s="92"/>
      <c r="AL61" s="92"/>
      <c r="AM61" s="95"/>
      <c r="AN61" s="145"/>
      <c r="AO61" s="92"/>
      <c r="AP61" s="92"/>
      <c r="AQ61" s="95"/>
      <c r="AR61" s="25"/>
      <c r="AS61" s="25"/>
      <c r="AT61" s="25"/>
    </row>
    <row r="62" spans="1:46" ht="25.5" hidden="1" customHeight="1" x14ac:dyDescent="0.3">
      <c r="A62" s="11"/>
      <c r="B62" s="21"/>
      <c r="C62" s="69"/>
      <c r="D62" s="69"/>
      <c r="E62" s="69"/>
      <c r="F62" s="69"/>
      <c r="G62" s="104">
        <v>7</v>
      </c>
      <c r="H62" s="92"/>
      <c r="I62" s="92"/>
      <c r="J62" s="92"/>
      <c r="K62" s="148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5"/>
      <c r="AJ62" s="144"/>
      <c r="AK62" s="92"/>
      <c r="AL62" s="92"/>
      <c r="AM62" s="95"/>
      <c r="AN62" s="145"/>
      <c r="AO62" s="92"/>
      <c r="AP62" s="92"/>
      <c r="AQ62" s="95"/>
      <c r="AR62" s="25"/>
      <c r="AS62" s="25"/>
      <c r="AT62" s="25"/>
    </row>
    <row r="63" spans="1:46" ht="25.5" hidden="1" customHeight="1" x14ac:dyDescent="0.3">
      <c r="A63" s="11"/>
      <c r="B63" s="21"/>
      <c r="C63" s="69"/>
      <c r="D63" s="69"/>
      <c r="E63" s="69"/>
      <c r="F63" s="69"/>
      <c r="G63" s="104">
        <v>8</v>
      </c>
      <c r="H63" s="92"/>
      <c r="I63" s="92"/>
      <c r="J63" s="92"/>
      <c r="K63" s="148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5"/>
      <c r="AJ63" s="144"/>
      <c r="AK63" s="92"/>
      <c r="AL63" s="92"/>
      <c r="AM63" s="95"/>
      <c r="AN63" s="145"/>
      <c r="AO63" s="92"/>
      <c r="AP63" s="92"/>
      <c r="AQ63" s="95"/>
      <c r="AR63" s="25"/>
      <c r="AS63" s="25"/>
      <c r="AT63" s="25"/>
    </row>
    <row r="64" spans="1:46" ht="25.5" hidden="1" customHeight="1" x14ac:dyDescent="0.3">
      <c r="A64" s="11"/>
      <c r="B64" s="21"/>
      <c r="C64" s="69"/>
      <c r="D64" s="69"/>
      <c r="E64" s="69"/>
      <c r="F64" s="69"/>
      <c r="G64" s="104">
        <v>9</v>
      </c>
      <c r="H64" s="92"/>
      <c r="I64" s="92"/>
      <c r="J64" s="92"/>
      <c r="K64" s="148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5"/>
      <c r="AJ64" s="144"/>
      <c r="AK64" s="92"/>
      <c r="AL64" s="92"/>
      <c r="AM64" s="95"/>
      <c r="AN64" s="145"/>
      <c r="AO64" s="92"/>
      <c r="AP64" s="92"/>
      <c r="AQ64" s="95"/>
      <c r="AR64" s="25"/>
      <c r="AS64" s="25"/>
      <c r="AT64" s="25"/>
    </row>
    <row r="65" spans="1:48" ht="25.5" hidden="1" customHeight="1" x14ac:dyDescent="0.3">
      <c r="A65" s="11"/>
      <c r="B65" s="21"/>
      <c r="C65" s="69"/>
      <c r="D65" s="69"/>
      <c r="E65" s="69"/>
      <c r="F65" s="69"/>
      <c r="G65" s="104">
        <v>10</v>
      </c>
      <c r="H65" s="92"/>
      <c r="I65" s="92"/>
      <c r="J65" s="92"/>
      <c r="K65" s="148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5"/>
      <c r="AJ65" s="144"/>
      <c r="AK65" s="92"/>
      <c r="AL65" s="92"/>
      <c r="AM65" s="95"/>
      <c r="AN65" s="145"/>
      <c r="AO65" s="92"/>
      <c r="AP65" s="92"/>
      <c r="AQ65" s="95"/>
      <c r="AR65" s="25"/>
      <c r="AS65" s="25"/>
      <c r="AT65" s="25"/>
    </row>
    <row r="66" spans="1:48" ht="15.75" hidden="1" customHeight="1" x14ac:dyDescent="0.3">
      <c r="A66" s="11"/>
      <c r="B66" s="55"/>
      <c r="C66" s="58"/>
      <c r="D66" s="58"/>
      <c r="E66" s="58"/>
      <c r="F66" s="58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"/>
      <c r="AP66" s="2"/>
      <c r="AQ66" s="2"/>
      <c r="AR66" s="25"/>
      <c r="AS66" s="25"/>
      <c r="AT66" s="25"/>
    </row>
    <row r="67" spans="1:48" ht="15.75" customHeight="1" x14ac:dyDescent="0.3">
      <c r="A67" s="1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5"/>
      <c r="AS67" s="25"/>
      <c r="AT67" s="25"/>
    </row>
    <row r="68" spans="1:48" ht="18" customHeight="1" x14ac:dyDescent="0.3">
      <c r="A68" s="11"/>
      <c r="B68" s="135" t="s">
        <v>55</v>
      </c>
      <c r="C68" s="116"/>
      <c r="D68" s="116"/>
      <c r="E68" s="116"/>
      <c r="F68" s="116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54"/>
      <c r="T68" s="113"/>
      <c r="U68" s="113"/>
      <c r="V68" s="113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5"/>
      <c r="AS68" s="25"/>
      <c r="AT68" s="25"/>
    </row>
    <row r="69" spans="1:48" ht="18" customHeight="1" x14ac:dyDescent="0.3">
      <c r="A69" s="11"/>
      <c r="B69" s="31"/>
      <c r="C69" s="71"/>
      <c r="D69" s="71"/>
      <c r="E69" s="71"/>
      <c r="F69" s="71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3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5"/>
      <c r="AS69" s="25"/>
      <c r="AT69" s="25"/>
    </row>
    <row r="70" spans="1:48" ht="13.5" customHeight="1" x14ac:dyDescent="0.3">
      <c r="A70" s="11"/>
      <c r="B70" s="31"/>
      <c r="C70" s="71"/>
      <c r="D70" s="71"/>
      <c r="E70" s="71"/>
      <c r="F70" s="71"/>
      <c r="G70" s="32"/>
      <c r="H70" s="155" t="s">
        <v>56</v>
      </c>
      <c r="I70" s="117"/>
      <c r="J70" s="117"/>
      <c r="K70" s="117"/>
      <c r="L70" s="117"/>
      <c r="M70" s="117"/>
      <c r="N70" s="117"/>
      <c r="O70" s="117"/>
      <c r="P70" s="117"/>
      <c r="Q70" s="32"/>
      <c r="R70" s="32"/>
      <c r="S70" s="33"/>
      <c r="T70" s="2"/>
      <c r="U70" s="2"/>
      <c r="V70" s="2"/>
      <c r="W70" s="156" t="s">
        <v>57</v>
      </c>
      <c r="X70" s="117"/>
      <c r="Y70" s="117"/>
      <c r="Z70" s="117"/>
      <c r="AA70" s="117"/>
      <c r="AB70" s="117"/>
      <c r="AC70" s="117"/>
      <c r="AD70" s="117"/>
      <c r="AE70" s="117"/>
      <c r="AF70" s="157">
        <f>AD268</f>
        <v>9360000</v>
      </c>
      <c r="AG70" s="117"/>
      <c r="AH70" s="117"/>
      <c r="AI70" s="117"/>
      <c r="AJ70" s="117"/>
      <c r="AK70" s="117"/>
      <c r="AL70" s="34"/>
      <c r="AM70" s="34"/>
      <c r="AN70" s="34"/>
      <c r="AO70" s="34"/>
      <c r="AP70" s="34"/>
      <c r="AQ70" s="2"/>
      <c r="AR70" s="45"/>
      <c r="AS70" s="25"/>
      <c r="AT70" s="25"/>
    </row>
    <row r="71" spans="1:48" ht="13.5" customHeight="1" x14ac:dyDescent="0.3">
      <c r="A71" s="11"/>
      <c r="B71" s="31"/>
      <c r="C71" s="71"/>
      <c r="D71" s="71"/>
      <c r="E71" s="71"/>
      <c r="F71" s="71"/>
      <c r="H71" s="117"/>
      <c r="I71" s="117"/>
      <c r="J71" s="117"/>
      <c r="K71" s="117"/>
      <c r="L71" s="117"/>
      <c r="M71" s="117"/>
      <c r="N71" s="117"/>
      <c r="O71" s="117"/>
      <c r="P71" s="117"/>
      <c r="S71" s="33"/>
      <c r="T71" s="2"/>
      <c r="U71" s="2"/>
      <c r="V71" s="2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34"/>
      <c r="AM71" s="34"/>
      <c r="AN71" s="34"/>
      <c r="AO71" s="34"/>
      <c r="AP71" s="34"/>
      <c r="AQ71" s="2"/>
      <c r="AR71" s="44"/>
      <c r="AS71" s="25"/>
      <c r="AT71" s="25"/>
    </row>
    <row r="72" spans="1:48" ht="15.75" customHeight="1" x14ac:dyDescent="0.3">
      <c r="A72" s="11"/>
      <c r="B72" s="21"/>
      <c r="C72" s="69"/>
      <c r="D72" s="69"/>
      <c r="E72" s="69"/>
      <c r="F72" s="69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5"/>
      <c r="AS72" s="25"/>
      <c r="AT72" s="25"/>
    </row>
    <row r="73" spans="1:48" ht="36" customHeight="1" x14ac:dyDescent="0.3">
      <c r="A73" s="11"/>
      <c r="B73" s="21"/>
      <c r="C73" s="69"/>
      <c r="D73" s="69"/>
      <c r="E73" s="69"/>
      <c r="F73" s="69"/>
      <c r="G73" s="151" t="s">
        <v>58</v>
      </c>
      <c r="H73" s="95"/>
      <c r="I73" s="149" t="s">
        <v>59</v>
      </c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153" t="s">
        <v>60</v>
      </c>
      <c r="AE73" s="153"/>
      <c r="AF73" s="153"/>
      <c r="AG73" s="153"/>
      <c r="AH73" s="153"/>
      <c r="AI73" s="76" t="s">
        <v>255</v>
      </c>
      <c r="AJ73" s="82" t="s">
        <v>303</v>
      </c>
      <c r="AK73" s="81" t="s">
        <v>305</v>
      </c>
      <c r="AL73" s="81" t="s">
        <v>306</v>
      </c>
      <c r="AM73" s="81" t="s">
        <v>307</v>
      </c>
      <c r="AN73" s="81" t="s">
        <v>308</v>
      </c>
      <c r="AO73" s="81" t="s">
        <v>309</v>
      </c>
      <c r="AP73" s="81" t="s">
        <v>310</v>
      </c>
      <c r="AQ73" s="81" t="s">
        <v>311</v>
      </c>
      <c r="AR73" s="81" t="s">
        <v>312</v>
      </c>
      <c r="AS73" s="81" t="s">
        <v>313</v>
      </c>
      <c r="AT73" s="81" t="s">
        <v>314</v>
      </c>
      <c r="AU73" s="81" t="s">
        <v>315</v>
      </c>
    </row>
    <row r="74" spans="1:48" ht="15.75" customHeight="1" x14ac:dyDescent="0.3">
      <c r="A74" s="11"/>
      <c r="B74" s="21"/>
      <c r="C74" s="69"/>
      <c r="D74" s="69"/>
      <c r="E74" s="69"/>
      <c r="F74" s="69"/>
      <c r="G74" s="103">
        <v>1131</v>
      </c>
      <c r="H74" s="95"/>
      <c r="I74" s="91" t="s">
        <v>63</v>
      </c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86">
        <v>2762280</v>
      </c>
      <c r="AE74" s="87"/>
      <c r="AF74" s="87"/>
      <c r="AG74" s="87"/>
      <c r="AH74" s="88"/>
      <c r="AI74" s="76"/>
      <c r="AJ74" s="67">
        <f>84767.8+6180.2+86981.51+6201.2</f>
        <v>184130.71000000002</v>
      </c>
      <c r="AK74" s="67">
        <f>6180.2+85112.57+76972.6+6204.6+8404.4</f>
        <v>182874.37</v>
      </c>
      <c r="AL74" s="67">
        <f>84767.8+6180.2+86981.51+6201.2</f>
        <v>184130.71000000002</v>
      </c>
      <c r="AM74" s="67">
        <f t="shared" ref="AM74:AU74" si="0">6180.2+85112.57+76972.6+6204.6+8404.4</f>
        <v>182874.37</v>
      </c>
      <c r="AN74" s="67">
        <f>84767.8+6180.2+86981.51+6201.2</f>
        <v>184130.71000000002</v>
      </c>
      <c r="AO74" s="67">
        <f t="shared" si="0"/>
        <v>182874.37</v>
      </c>
      <c r="AP74" s="67">
        <f>84767.8+6180.2+86981.51+6201.2</f>
        <v>184130.71000000002</v>
      </c>
      <c r="AQ74" s="67">
        <f t="shared" si="0"/>
        <v>182874.37</v>
      </c>
      <c r="AR74" s="67">
        <f>84767.8+6180.2+86981.51+6201.2</f>
        <v>184130.71000000002</v>
      </c>
      <c r="AS74" s="67">
        <f t="shared" si="0"/>
        <v>182874.37</v>
      </c>
      <c r="AT74" s="67">
        <f>84767.8+6180.2+86981.51+6201.2</f>
        <v>184130.71000000002</v>
      </c>
      <c r="AU74" s="67">
        <f t="shared" si="0"/>
        <v>182874.37</v>
      </c>
      <c r="AV74" s="57">
        <f>SUM(AJ74:AU74)</f>
        <v>2202030.4800000004</v>
      </c>
    </row>
    <row r="75" spans="1:48" ht="15.75" customHeight="1" x14ac:dyDescent="0.3">
      <c r="A75" s="11"/>
      <c r="B75" s="21"/>
      <c r="C75" s="69"/>
      <c r="D75" s="69"/>
      <c r="E75" s="69"/>
      <c r="F75" s="69"/>
      <c r="G75" s="103">
        <v>1221</v>
      </c>
      <c r="H75" s="152"/>
      <c r="I75" s="150" t="s">
        <v>64</v>
      </c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86">
        <v>102866.74</v>
      </c>
      <c r="AE75" s="87"/>
      <c r="AF75" s="87"/>
      <c r="AG75" s="87"/>
      <c r="AH75" s="88"/>
      <c r="AI75" s="76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57">
        <f t="shared" ref="AV75:AV82" si="1">SUM(AJ75:AU75)</f>
        <v>0</v>
      </c>
    </row>
    <row r="76" spans="1:48" ht="15.75" customHeight="1" x14ac:dyDescent="0.3">
      <c r="A76" s="11"/>
      <c r="B76" s="21"/>
      <c r="C76" s="69"/>
      <c r="D76" s="69"/>
      <c r="E76" s="69"/>
      <c r="F76" s="69"/>
      <c r="G76" s="103">
        <v>1321</v>
      </c>
      <c r="H76" s="95"/>
      <c r="I76" s="91" t="s">
        <v>65</v>
      </c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86">
        <v>23019</v>
      </c>
      <c r="AE76" s="87"/>
      <c r="AF76" s="87"/>
      <c r="AG76" s="87"/>
      <c r="AH76" s="88"/>
      <c r="AI76" s="76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57">
        <f t="shared" si="1"/>
        <v>0</v>
      </c>
    </row>
    <row r="77" spans="1:48" ht="15.75" customHeight="1" x14ac:dyDescent="0.3">
      <c r="A77" s="11"/>
      <c r="B77" s="21"/>
      <c r="C77" s="69"/>
      <c r="D77" s="69"/>
      <c r="E77" s="69"/>
      <c r="F77" s="69"/>
      <c r="G77" s="103">
        <v>1322</v>
      </c>
      <c r="H77" s="95"/>
      <c r="I77" s="91" t="s">
        <v>66</v>
      </c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86">
        <v>463571</v>
      </c>
      <c r="AE77" s="87"/>
      <c r="AF77" s="87"/>
      <c r="AG77" s="87"/>
      <c r="AH77" s="88"/>
      <c r="AI77" s="7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57">
        <f t="shared" si="1"/>
        <v>0</v>
      </c>
    </row>
    <row r="78" spans="1:48" ht="15.75" customHeight="1" x14ac:dyDescent="0.3">
      <c r="A78" s="11"/>
      <c r="B78" s="21"/>
      <c r="C78" s="69"/>
      <c r="D78" s="69"/>
      <c r="E78" s="69"/>
      <c r="F78" s="69"/>
      <c r="G78" s="103">
        <v>1411</v>
      </c>
      <c r="H78" s="95"/>
      <c r="I78" s="91" t="s">
        <v>67</v>
      </c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86">
        <v>198884</v>
      </c>
      <c r="AE78" s="87"/>
      <c r="AF78" s="87"/>
      <c r="AG78" s="87"/>
      <c r="AH78" s="88"/>
      <c r="AI78" s="76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57">
        <f t="shared" si="1"/>
        <v>0</v>
      </c>
    </row>
    <row r="79" spans="1:48" ht="15.75" customHeight="1" x14ac:dyDescent="0.3">
      <c r="A79" s="11"/>
      <c r="B79" s="21"/>
      <c r="C79" s="69"/>
      <c r="D79" s="69"/>
      <c r="E79" s="69"/>
      <c r="F79" s="69"/>
      <c r="G79" s="103">
        <v>1421</v>
      </c>
      <c r="H79" s="95"/>
      <c r="I79" s="91" t="s">
        <v>68</v>
      </c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86">
        <v>82868</v>
      </c>
      <c r="AE79" s="87"/>
      <c r="AF79" s="87"/>
      <c r="AG79" s="87"/>
      <c r="AH79" s="88"/>
      <c r="AI79" s="76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57">
        <f t="shared" si="1"/>
        <v>0</v>
      </c>
    </row>
    <row r="80" spans="1:48" ht="15.75" customHeight="1" x14ac:dyDescent="0.3">
      <c r="A80" s="11"/>
      <c r="B80" s="21"/>
      <c r="C80" s="69"/>
      <c r="D80" s="69"/>
      <c r="E80" s="69"/>
      <c r="F80" s="69"/>
      <c r="G80" s="103">
        <v>1431</v>
      </c>
      <c r="H80" s="95"/>
      <c r="I80" s="91" t="s">
        <v>69</v>
      </c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86">
        <v>55246</v>
      </c>
      <c r="AE80" s="87"/>
      <c r="AF80" s="87"/>
      <c r="AG80" s="87"/>
      <c r="AH80" s="88"/>
      <c r="AI80" s="76"/>
      <c r="AJ80" s="67">
        <f>2375.89+86+2461.89</f>
        <v>4923.78</v>
      </c>
      <c r="AK80" s="67">
        <f>2461.89+2461.89</f>
        <v>4923.78</v>
      </c>
      <c r="AL80" s="67">
        <f>2375.89+86+2461.89</f>
        <v>4923.78</v>
      </c>
      <c r="AM80" s="67">
        <f t="shared" ref="AM80:AU80" si="2">2461.89+2461.89</f>
        <v>4923.78</v>
      </c>
      <c r="AN80" s="67">
        <f>2375.89+86+2461.89</f>
        <v>4923.78</v>
      </c>
      <c r="AO80" s="67">
        <f t="shared" si="2"/>
        <v>4923.78</v>
      </c>
      <c r="AP80" s="67">
        <f>2375.89+86+2461.89</f>
        <v>4923.78</v>
      </c>
      <c r="AQ80" s="67">
        <f t="shared" si="2"/>
        <v>4923.78</v>
      </c>
      <c r="AR80" s="67">
        <f>2375.89+86+2461.89</f>
        <v>4923.78</v>
      </c>
      <c r="AS80" s="67">
        <f t="shared" si="2"/>
        <v>4923.78</v>
      </c>
      <c r="AT80" s="67">
        <f>2375.89+86+2461.89</f>
        <v>4923.78</v>
      </c>
      <c r="AU80" s="67">
        <f t="shared" si="2"/>
        <v>4923.78</v>
      </c>
      <c r="AV80" s="57">
        <f t="shared" si="1"/>
        <v>59085.359999999993</v>
      </c>
    </row>
    <row r="81" spans="1:48" ht="15.75" customHeight="1" x14ac:dyDescent="0.3">
      <c r="A81" s="11"/>
      <c r="B81" s="21"/>
      <c r="C81" s="69"/>
      <c r="D81" s="69"/>
      <c r="E81" s="69"/>
      <c r="F81" s="69"/>
      <c r="G81" s="103">
        <v>1432</v>
      </c>
      <c r="H81" s="95"/>
      <c r="I81" s="91" t="s">
        <v>70</v>
      </c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86">
        <v>483399</v>
      </c>
      <c r="AE81" s="87"/>
      <c r="AF81" s="87"/>
      <c r="AG81" s="87"/>
      <c r="AH81" s="88"/>
      <c r="AI81" s="76"/>
      <c r="AJ81" s="67">
        <f>38702.99+40079.05+1376</f>
        <v>80158.040000000008</v>
      </c>
      <c r="AK81" s="67">
        <f>40079.05+40079.05</f>
        <v>80158.100000000006</v>
      </c>
      <c r="AL81" s="67">
        <f>38702.99+40079.05+1376</f>
        <v>80158.040000000008</v>
      </c>
      <c r="AM81" s="67">
        <f t="shared" ref="AM81:AU81" si="3">40079.05+40079.05</f>
        <v>80158.100000000006</v>
      </c>
      <c r="AN81" s="67">
        <f>38702.99+40079.05+1376</f>
        <v>80158.040000000008</v>
      </c>
      <c r="AO81" s="67">
        <f t="shared" si="3"/>
        <v>80158.100000000006</v>
      </c>
      <c r="AP81" s="67">
        <f>38702.99+40079.05+1376</f>
        <v>80158.040000000008</v>
      </c>
      <c r="AQ81" s="67">
        <f t="shared" si="3"/>
        <v>80158.100000000006</v>
      </c>
      <c r="AR81" s="67">
        <f>38702.99+40079.05+1376</f>
        <v>80158.040000000008</v>
      </c>
      <c r="AS81" s="67">
        <f t="shared" si="3"/>
        <v>80158.100000000006</v>
      </c>
      <c r="AT81" s="67">
        <f>38702.99+40079.05+1376</f>
        <v>80158.040000000008</v>
      </c>
      <c r="AU81" s="67">
        <f t="shared" si="3"/>
        <v>80158.100000000006</v>
      </c>
      <c r="AV81" s="57">
        <f t="shared" si="1"/>
        <v>961896.84000000008</v>
      </c>
    </row>
    <row r="82" spans="1:48" ht="15.75" customHeight="1" x14ac:dyDescent="0.3">
      <c r="A82" s="11"/>
      <c r="B82" s="21"/>
      <c r="C82" s="69"/>
      <c r="D82" s="69"/>
      <c r="E82" s="69"/>
      <c r="F82" s="69"/>
      <c r="G82" s="103">
        <v>1591</v>
      </c>
      <c r="H82" s="95"/>
      <c r="I82" s="91" t="s">
        <v>71</v>
      </c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86">
        <v>44895</v>
      </c>
      <c r="AE82" s="87"/>
      <c r="AF82" s="87"/>
      <c r="AG82" s="87"/>
      <c r="AH82" s="88"/>
      <c r="AI82" s="76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57">
        <f t="shared" si="1"/>
        <v>0</v>
      </c>
    </row>
    <row r="83" spans="1:48" ht="15.75" customHeight="1" x14ac:dyDescent="0.3">
      <c r="A83" s="11"/>
      <c r="B83" s="21"/>
      <c r="C83" s="69"/>
      <c r="D83" s="69"/>
      <c r="E83" s="69"/>
      <c r="F83" s="69"/>
      <c r="G83" s="35"/>
      <c r="H83" s="35"/>
      <c r="I83" s="59" t="s">
        <v>72</v>
      </c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90">
        <f>SUM(AD74:AD82)</f>
        <v>4217028.74</v>
      </c>
      <c r="AE83" s="90"/>
      <c r="AF83" s="90"/>
      <c r="AG83" s="90"/>
      <c r="AH83" s="90"/>
      <c r="AI83" s="78"/>
      <c r="AJ83" s="83">
        <f>SUM(AJ74:AJ82)</f>
        <v>269212.53000000003</v>
      </c>
      <c r="AK83" s="83">
        <f>SUM(AK74:AK82)</f>
        <v>267956.25</v>
      </c>
      <c r="AL83" s="83">
        <f t="shared" ref="AL83:AU83" si="4">SUM(AL74:AL82)</f>
        <v>269212.53000000003</v>
      </c>
      <c r="AM83" s="83">
        <f t="shared" si="4"/>
        <v>267956.25</v>
      </c>
      <c r="AN83" s="83">
        <f t="shared" si="4"/>
        <v>269212.53000000003</v>
      </c>
      <c r="AO83" s="83">
        <f t="shared" si="4"/>
        <v>267956.25</v>
      </c>
      <c r="AP83" s="83">
        <f t="shared" si="4"/>
        <v>269212.53000000003</v>
      </c>
      <c r="AQ83" s="83">
        <f t="shared" si="4"/>
        <v>267956.25</v>
      </c>
      <c r="AR83" s="83">
        <f t="shared" si="4"/>
        <v>269212.53000000003</v>
      </c>
      <c r="AS83" s="83">
        <f t="shared" si="4"/>
        <v>267956.25</v>
      </c>
      <c r="AT83" s="83">
        <f t="shared" si="4"/>
        <v>269212.53000000003</v>
      </c>
      <c r="AU83" s="83">
        <f t="shared" si="4"/>
        <v>267956.25</v>
      </c>
      <c r="AV83" s="57">
        <v>4217028.74</v>
      </c>
    </row>
    <row r="84" spans="1:48" ht="28.8" x14ac:dyDescent="0.3">
      <c r="A84" s="11"/>
      <c r="B84" s="21"/>
      <c r="C84" s="69"/>
      <c r="D84" s="69"/>
      <c r="E84" s="69"/>
      <c r="F84" s="69"/>
      <c r="G84" s="103">
        <v>2111</v>
      </c>
      <c r="H84" s="95"/>
      <c r="I84" s="91" t="s">
        <v>73</v>
      </c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89">
        <v>45000</v>
      </c>
      <c r="AE84" s="89"/>
      <c r="AF84" s="89"/>
      <c r="AG84" s="89"/>
      <c r="AH84" s="89"/>
      <c r="AI84" s="79" t="s">
        <v>272</v>
      </c>
      <c r="AJ84" s="67"/>
      <c r="AK84" s="67"/>
      <c r="AL84" s="67"/>
      <c r="AM84" s="67">
        <v>30000</v>
      </c>
      <c r="AN84" s="67"/>
      <c r="AO84" s="67"/>
      <c r="AP84" s="67"/>
      <c r="AQ84" s="67"/>
      <c r="AR84" s="67"/>
      <c r="AS84" s="67">
        <v>15000</v>
      </c>
      <c r="AT84" s="67"/>
      <c r="AU84" s="67"/>
      <c r="AV84" s="57">
        <f t="shared" ref="AV84:AV131" si="5">SUM(AJ84:AU84)</f>
        <v>45000</v>
      </c>
    </row>
    <row r="85" spans="1:48" ht="15.75" customHeight="1" x14ac:dyDescent="0.3">
      <c r="A85" s="11"/>
      <c r="B85" s="21"/>
      <c r="C85" s="69"/>
      <c r="D85" s="69"/>
      <c r="E85" s="69"/>
      <c r="F85" s="69"/>
      <c r="G85" s="104">
        <v>2121</v>
      </c>
      <c r="H85" s="95"/>
      <c r="I85" s="93" t="s">
        <v>74</v>
      </c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89">
        <v>30000</v>
      </c>
      <c r="AE85" s="89"/>
      <c r="AF85" s="89"/>
      <c r="AG85" s="89"/>
      <c r="AH85" s="89"/>
      <c r="AI85" s="79" t="s">
        <v>273</v>
      </c>
      <c r="AJ85" s="67"/>
      <c r="AK85" s="67"/>
      <c r="AL85" s="67">
        <v>25000</v>
      </c>
      <c r="AM85" s="67"/>
      <c r="AN85" s="67"/>
      <c r="AO85" s="67"/>
      <c r="AP85" s="67"/>
      <c r="AQ85" s="67"/>
      <c r="AR85" s="67"/>
      <c r="AS85" s="67"/>
      <c r="AT85" s="67">
        <v>5000</v>
      </c>
      <c r="AU85" s="67"/>
      <c r="AV85" s="57">
        <f t="shared" si="5"/>
        <v>30000</v>
      </c>
    </row>
    <row r="86" spans="1:48" ht="15.75" hidden="1" customHeight="1" x14ac:dyDescent="0.3">
      <c r="A86" s="11"/>
      <c r="B86" s="21"/>
      <c r="C86" s="69"/>
      <c r="D86" s="69"/>
      <c r="E86" s="69"/>
      <c r="F86" s="69"/>
      <c r="G86" s="104">
        <v>2131</v>
      </c>
      <c r="H86" s="95"/>
      <c r="I86" s="93" t="s">
        <v>75</v>
      </c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89"/>
      <c r="AE86" s="89"/>
      <c r="AF86" s="89"/>
      <c r="AG86" s="89"/>
      <c r="AH86" s="89"/>
      <c r="AI86" s="79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57">
        <f t="shared" si="5"/>
        <v>0</v>
      </c>
    </row>
    <row r="87" spans="1:48" ht="39.75" hidden="1" customHeight="1" x14ac:dyDescent="0.3">
      <c r="A87" s="11"/>
      <c r="B87" s="21"/>
      <c r="C87" s="69"/>
      <c r="D87" s="69"/>
      <c r="E87" s="69"/>
      <c r="F87" s="69"/>
      <c r="G87" s="104">
        <v>2141</v>
      </c>
      <c r="H87" s="95"/>
      <c r="I87" s="93" t="s">
        <v>76</v>
      </c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89"/>
      <c r="AE87" s="89"/>
      <c r="AF87" s="89"/>
      <c r="AG87" s="89"/>
      <c r="AH87" s="89"/>
      <c r="AI87" s="79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57">
        <f t="shared" si="5"/>
        <v>0</v>
      </c>
    </row>
    <row r="88" spans="1:48" ht="28.8" x14ac:dyDescent="0.3">
      <c r="A88" s="11"/>
      <c r="B88" s="21"/>
      <c r="C88" s="69"/>
      <c r="D88" s="69"/>
      <c r="E88" s="69"/>
      <c r="F88" s="69"/>
      <c r="G88" s="104">
        <v>2151</v>
      </c>
      <c r="H88" s="95"/>
      <c r="I88" s="93" t="s">
        <v>77</v>
      </c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89">
        <v>400000</v>
      </c>
      <c r="AE88" s="89"/>
      <c r="AF88" s="89"/>
      <c r="AG88" s="89"/>
      <c r="AH88" s="89"/>
      <c r="AI88" s="79" t="s">
        <v>274</v>
      </c>
      <c r="AJ88" s="67"/>
      <c r="AK88" s="67"/>
      <c r="AL88" s="67">
        <v>25000</v>
      </c>
      <c r="AM88" s="67">
        <v>90000</v>
      </c>
      <c r="AN88" s="67">
        <v>170000</v>
      </c>
      <c r="AO88" s="67"/>
      <c r="AP88" s="67"/>
      <c r="AQ88" s="67">
        <v>115000</v>
      </c>
      <c r="AR88" s="67"/>
      <c r="AS88" s="67"/>
      <c r="AT88" s="67"/>
      <c r="AU88" s="67"/>
      <c r="AV88" s="57">
        <f t="shared" si="5"/>
        <v>400000</v>
      </c>
    </row>
    <row r="89" spans="1:48" ht="28.8" x14ac:dyDescent="0.3">
      <c r="A89" s="11"/>
      <c r="B89" s="21"/>
      <c r="C89" s="69"/>
      <c r="D89" s="69"/>
      <c r="E89" s="69"/>
      <c r="F89" s="69"/>
      <c r="G89" s="103">
        <v>2161</v>
      </c>
      <c r="H89" s="95"/>
      <c r="I89" s="91" t="s">
        <v>78</v>
      </c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89">
        <v>30000</v>
      </c>
      <c r="AE89" s="89"/>
      <c r="AF89" s="89"/>
      <c r="AG89" s="89"/>
      <c r="AH89" s="89"/>
      <c r="AI89" s="79" t="s">
        <v>275</v>
      </c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>
        <v>30000</v>
      </c>
      <c r="AU89" s="67"/>
      <c r="AV89" s="57">
        <f t="shared" si="5"/>
        <v>30000</v>
      </c>
    </row>
    <row r="90" spans="1:48" ht="15.75" hidden="1" customHeight="1" x14ac:dyDescent="0.3">
      <c r="A90" s="11"/>
      <c r="B90" s="21"/>
      <c r="C90" s="69"/>
      <c r="D90" s="69"/>
      <c r="E90" s="69"/>
      <c r="F90" s="69"/>
      <c r="G90" s="104">
        <v>2171</v>
      </c>
      <c r="H90" s="95"/>
      <c r="I90" s="93" t="s">
        <v>79</v>
      </c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89"/>
      <c r="AE90" s="89"/>
      <c r="AF90" s="89"/>
      <c r="AG90" s="89"/>
      <c r="AH90" s="89"/>
      <c r="AI90" s="79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57">
        <f t="shared" si="5"/>
        <v>0</v>
      </c>
    </row>
    <row r="91" spans="1:48" ht="15.75" hidden="1" customHeight="1" x14ac:dyDescent="0.3">
      <c r="A91" s="11"/>
      <c r="B91" s="21"/>
      <c r="C91" s="69"/>
      <c r="D91" s="69"/>
      <c r="E91" s="69"/>
      <c r="F91" s="69"/>
      <c r="G91" s="104">
        <v>2181</v>
      </c>
      <c r="H91" s="95"/>
      <c r="I91" s="93" t="s">
        <v>80</v>
      </c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89"/>
      <c r="AE91" s="89"/>
      <c r="AF91" s="89"/>
      <c r="AG91" s="89"/>
      <c r="AH91" s="89"/>
      <c r="AI91" s="79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57">
        <f t="shared" si="5"/>
        <v>0</v>
      </c>
    </row>
    <row r="92" spans="1:48" ht="28.8" x14ac:dyDescent="0.3">
      <c r="A92" s="11"/>
      <c r="B92" s="21"/>
      <c r="C92" s="69"/>
      <c r="D92" s="69"/>
      <c r="E92" s="69"/>
      <c r="F92" s="69"/>
      <c r="G92" s="104">
        <v>2211</v>
      </c>
      <c r="H92" s="95"/>
      <c r="I92" s="93" t="s">
        <v>81</v>
      </c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89">
        <v>5000</v>
      </c>
      <c r="AE92" s="89"/>
      <c r="AF92" s="89"/>
      <c r="AG92" s="89"/>
      <c r="AH92" s="89"/>
      <c r="AI92" s="79" t="s">
        <v>276</v>
      </c>
      <c r="AJ92" s="67"/>
      <c r="AK92" s="67"/>
      <c r="AL92" s="67"/>
      <c r="AM92" s="67"/>
      <c r="AN92" s="67"/>
      <c r="AO92" s="67"/>
      <c r="AP92" s="67"/>
      <c r="AQ92" s="67">
        <v>5000</v>
      </c>
      <c r="AR92" s="67"/>
      <c r="AS92" s="67"/>
      <c r="AT92" s="67"/>
      <c r="AU92" s="67"/>
      <c r="AV92" s="57">
        <f t="shared" si="5"/>
        <v>5000</v>
      </c>
    </row>
    <row r="93" spans="1:48" ht="15.75" hidden="1" customHeight="1" x14ac:dyDescent="0.3">
      <c r="A93" s="11"/>
      <c r="B93" s="21"/>
      <c r="C93" s="69"/>
      <c r="D93" s="69"/>
      <c r="E93" s="69"/>
      <c r="F93" s="69"/>
      <c r="G93" s="104">
        <v>2214</v>
      </c>
      <c r="H93" s="95"/>
      <c r="I93" s="93" t="s">
        <v>82</v>
      </c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89"/>
      <c r="AE93" s="89"/>
      <c r="AF93" s="89"/>
      <c r="AG93" s="89"/>
      <c r="AH93" s="89"/>
      <c r="AI93" s="79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57">
        <f t="shared" si="5"/>
        <v>0</v>
      </c>
    </row>
    <row r="94" spans="1:48" ht="15.75" hidden="1" customHeight="1" x14ac:dyDescent="0.3">
      <c r="A94" s="11"/>
      <c r="B94" s="21"/>
      <c r="C94" s="69"/>
      <c r="D94" s="69"/>
      <c r="E94" s="69"/>
      <c r="F94" s="69"/>
      <c r="G94" s="104">
        <v>2221</v>
      </c>
      <c r="H94" s="95"/>
      <c r="I94" s="93" t="s">
        <v>83</v>
      </c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89"/>
      <c r="AE94" s="89"/>
      <c r="AF94" s="89"/>
      <c r="AG94" s="89"/>
      <c r="AH94" s="89"/>
      <c r="AI94" s="79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57">
        <f t="shared" si="5"/>
        <v>0</v>
      </c>
    </row>
    <row r="95" spans="1:48" ht="15.75" hidden="1" customHeight="1" x14ac:dyDescent="0.3">
      <c r="A95" s="11"/>
      <c r="B95" s="21"/>
      <c r="C95" s="69"/>
      <c r="D95" s="69"/>
      <c r="E95" s="69"/>
      <c r="F95" s="69"/>
      <c r="G95" s="104">
        <v>2231</v>
      </c>
      <c r="H95" s="95"/>
      <c r="I95" s="93" t="s">
        <v>84</v>
      </c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89"/>
      <c r="AE95" s="89"/>
      <c r="AF95" s="89"/>
      <c r="AG95" s="89"/>
      <c r="AH95" s="89"/>
      <c r="AI95" s="79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57">
        <f t="shared" si="5"/>
        <v>0</v>
      </c>
    </row>
    <row r="96" spans="1:48" ht="25.5" customHeight="1" x14ac:dyDescent="0.3">
      <c r="A96" s="11"/>
      <c r="B96" s="21"/>
      <c r="C96" s="69"/>
      <c r="D96" s="69"/>
      <c r="E96" s="69"/>
      <c r="F96" s="69"/>
      <c r="G96" s="104">
        <v>2311</v>
      </c>
      <c r="H96" s="95"/>
      <c r="I96" s="93" t="s">
        <v>85</v>
      </c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89">
        <v>25000</v>
      </c>
      <c r="AE96" s="89"/>
      <c r="AF96" s="89"/>
      <c r="AG96" s="89"/>
      <c r="AH96" s="89"/>
      <c r="AI96" s="79" t="s">
        <v>277</v>
      </c>
      <c r="AJ96" s="67"/>
      <c r="AK96" s="67"/>
      <c r="AL96" s="67"/>
      <c r="AM96" s="67"/>
      <c r="AN96" s="67"/>
      <c r="AO96" s="67">
        <v>25000</v>
      </c>
      <c r="AP96" s="67"/>
      <c r="AQ96" s="67"/>
      <c r="AR96" s="67"/>
      <c r="AS96" s="67"/>
      <c r="AT96" s="67"/>
      <c r="AU96" s="67"/>
      <c r="AV96" s="57">
        <f t="shared" si="5"/>
        <v>25000</v>
      </c>
    </row>
    <row r="97" spans="1:48" ht="39.75" hidden="1" customHeight="1" x14ac:dyDescent="0.3">
      <c r="A97" s="11"/>
      <c r="B97" s="21"/>
      <c r="C97" s="69"/>
      <c r="D97" s="69"/>
      <c r="E97" s="69"/>
      <c r="F97" s="69"/>
      <c r="G97" s="104">
        <v>2351</v>
      </c>
      <c r="H97" s="95"/>
      <c r="I97" s="93" t="s">
        <v>86</v>
      </c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89"/>
      <c r="AE97" s="89"/>
      <c r="AF97" s="89"/>
      <c r="AG97" s="89"/>
      <c r="AH97" s="89"/>
      <c r="AI97" s="79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57">
        <f t="shared" si="5"/>
        <v>0</v>
      </c>
    </row>
    <row r="98" spans="1:48" ht="39.75" hidden="1" customHeight="1" x14ac:dyDescent="0.3">
      <c r="A98" s="11"/>
      <c r="B98" s="21"/>
      <c r="C98" s="69"/>
      <c r="D98" s="69"/>
      <c r="E98" s="69"/>
      <c r="F98" s="69"/>
      <c r="G98" s="104">
        <v>2361</v>
      </c>
      <c r="H98" s="95"/>
      <c r="I98" s="93" t="s">
        <v>87</v>
      </c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89"/>
      <c r="AE98" s="89"/>
      <c r="AF98" s="89"/>
      <c r="AG98" s="89"/>
      <c r="AH98" s="89"/>
      <c r="AI98" s="79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57">
        <f t="shared" si="5"/>
        <v>0</v>
      </c>
    </row>
    <row r="99" spans="1:48" ht="15.75" hidden="1" customHeight="1" x14ac:dyDescent="0.3">
      <c r="A99" s="11"/>
      <c r="B99" s="21"/>
      <c r="C99" s="69"/>
      <c r="D99" s="69"/>
      <c r="E99" s="69"/>
      <c r="F99" s="69"/>
      <c r="G99" s="104">
        <v>2391</v>
      </c>
      <c r="H99" s="95"/>
      <c r="I99" s="93" t="s">
        <v>88</v>
      </c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89"/>
      <c r="AE99" s="89"/>
      <c r="AF99" s="89"/>
      <c r="AG99" s="89"/>
      <c r="AH99" s="89"/>
      <c r="AI99" s="79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57">
        <f t="shared" si="5"/>
        <v>0</v>
      </c>
    </row>
    <row r="100" spans="1:48" ht="15.75" hidden="1" customHeight="1" x14ac:dyDescent="0.3">
      <c r="A100" s="11"/>
      <c r="B100" s="21"/>
      <c r="C100" s="69"/>
      <c r="D100" s="69"/>
      <c r="E100" s="69"/>
      <c r="F100" s="69"/>
      <c r="G100" s="104">
        <v>2411</v>
      </c>
      <c r="H100" s="95"/>
      <c r="I100" s="93" t="s">
        <v>89</v>
      </c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89"/>
      <c r="AE100" s="89"/>
      <c r="AF100" s="89"/>
      <c r="AG100" s="89"/>
      <c r="AH100" s="89"/>
      <c r="AI100" s="79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57">
        <f t="shared" si="5"/>
        <v>0</v>
      </c>
    </row>
    <row r="101" spans="1:48" ht="15.75" hidden="1" customHeight="1" x14ac:dyDescent="0.3">
      <c r="A101" s="11"/>
      <c r="B101" s="21"/>
      <c r="C101" s="69"/>
      <c r="D101" s="69"/>
      <c r="E101" s="69"/>
      <c r="F101" s="69"/>
      <c r="G101" s="104">
        <v>2421</v>
      </c>
      <c r="H101" s="95"/>
      <c r="I101" s="93" t="s">
        <v>90</v>
      </c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89"/>
      <c r="AE101" s="89"/>
      <c r="AF101" s="89"/>
      <c r="AG101" s="89"/>
      <c r="AH101" s="89"/>
      <c r="AI101" s="79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57">
        <f t="shared" si="5"/>
        <v>0</v>
      </c>
    </row>
    <row r="102" spans="1:48" ht="15.75" hidden="1" customHeight="1" x14ac:dyDescent="0.3">
      <c r="A102" s="11"/>
      <c r="B102" s="21"/>
      <c r="C102" s="69"/>
      <c r="D102" s="69"/>
      <c r="E102" s="69"/>
      <c r="F102" s="69"/>
      <c r="G102" s="104">
        <v>2431</v>
      </c>
      <c r="H102" s="95"/>
      <c r="I102" s="93" t="s">
        <v>91</v>
      </c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89"/>
      <c r="AE102" s="89"/>
      <c r="AF102" s="89"/>
      <c r="AG102" s="89"/>
      <c r="AH102" s="89"/>
      <c r="AI102" s="79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57">
        <f t="shared" si="5"/>
        <v>0</v>
      </c>
    </row>
    <row r="103" spans="1:48" ht="15.75" hidden="1" customHeight="1" x14ac:dyDescent="0.3">
      <c r="A103" s="11"/>
      <c r="B103" s="21"/>
      <c r="C103" s="69"/>
      <c r="D103" s="69"/>
      <c r="E103" s="69"/>
      <c r="F103" s="69"/>
      <c r="G103" s="104">
        <v>2441</v>
      </c>
      <c r="H103" s="95"/>
      <c r="I103" s="93" t="s">
        <v>92</v>
      </c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89"/>
      <c r="AE103" s="89"/>
      <c r="AF103" s="89"/>
      <c r="AG103" s="89"/>
      <c r="AH103" s="89"/>
      <c r="AI103" s="79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57">
        <f t="shared" si="5"/>
        <v>0</v>
      </c>
    </row>
    <row r="104" spans="1:48" ht="15.75" hidden="1" customHeight="1" x14ac:dyDescent="0.3">
      <c r="A104" s="11"/>
      <c r="B104" s="21"/>
      <c r="C104" s="69"/>
      <c r="D104" s="69"/>
      <c r="E104" s="69"/>
      <c r="F104" s="69"/>
      <c r="G104" s="104">
        <v>2451</v>
      </c>
      <c r="H104" s="95"/>
      <c r="I104" s="93" t="s">
        <v>93</v>
      </c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89"/>
      <c r="AE104" s="89"/>
      <c r="AF104" s="89"/>
      <c r="AG104" s="89"/>
      <c r="AH104" s="89"/>
      <c r="AI104" s="79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57">
        <f t="shared" si="5"/>
        <v>0</v>
      </c>
    </row>
    <row r="105" spans="1:48" ht="15.75" customHeight="1" x14ac:dyDescent="0.3">
      <c r="A105" s="11"/>
      <c r="B105" s="21"/>
      <c r="C105" s="69"/>
      <c r="D105" s="69"/>
      <c r="E105" s="69"/>
      <c r="F105" s="69"/>
      <c r="G105" s="104">
        <v>2461</v>
      </c>
      <c r="H105" s="95"/>
      <c r="I105" s="93" t="s">
        <v>94</v>
      </c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89">
        <v>70000</v>
      </c>
      <c r="AE105" s="89"/>
      <c r="AF105" s="89"/>
      <c r="AG105" s="89"/>
      <c r="AH105" s="89"/>
      <c r="AI105" s="79" t="s">
        <v>278</v>
      </c>
      <c r="AJ105" s="67"/>
      <c r="AK105" s="67"/>
      <c r="AL105" s="67">
        <v>50000</v>
      </c>
      <c r="AM105" s="67">
        <v>20000</v>
      </c>
      <c r="AN105" s="67"/>
      <c r="AO105" s="67"/>
      <c r="AP105" s="67"/>
      <c r="AQ105" s="67"/>
      <c r="AR105" s="67"/>
      <c r="AS105" s="67"/>
      <c r="AT105" s="67"/>
      <c r="AU105" s="67"/>
      <c r="AV105" s="57">
        <f t="shared" si="5"/>
        <v>70000</v>
      </c>
    </row>
    <row r="106" spans="1:48" ht="15.75" hidden="1" customHeight="1" x14ac:dyDescent="0.3">
      <c r="A106" s="11"/>
      <c r="B106" s="21"/>
      <c r="C106" s="69"/>
      <c r="D106" s="69"/>
      <c r="E106" s="69"/>
      <c r="F106" s="69"/>
      <c r="G106" s="104">
        <v>2471</v>
      </c>
      <c r="H106" s="95"/>
      <c r="I106" s="93" t="s">
        <v>95</v>
      </c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89"/>
      <c r="AE106" s="89"/>
      <c r="AF106" s="89"/>
      <c r="AG106" s="89"/>
      <c r="AH106" s="89"/>
      <c r="AI106" s="79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57">
        <f t="shared" si="5"/>
        <v>0</v>
      </c>
    </row>
    <row r="107" spans="1:48" ht="15.75" hidden="1" customHeight="1" x14ac:dyDescent="0.3">
      <c r="A107" s="11"/>
      <c r="B107" s="21"/>
      <c r="C107" s="69"/>
      <c r="D107" s="69"/>
      <c r="E107" s="69"/>
      <c r="F107" s="69"/>
      <c r="G107" s="104">
        <v>2481</v>
      </c>
      <c r="H107" s="95"/>
      <c r="I107" s="93" t="s">
        <v>96</v>
      </c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89"/>
      <c r="AE107" s="89"/>
      <c r="AF107" s="89"/>
      <c r="AG107" s="89"/>
      <c r="AH107" s="89"/>
      <c r="AI107" s="79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57">
        <f t="shared" si="5"/>
        <v>0</v>
      </c>
    </row>
    <row r="108" spans="1:48" ht="30.75" customHeight="1" x14ac:dyDescent="0.3">
      <c r="A108" s="11"/>
      <c r="B108" s="21"/>
      <c r="C108" s="69"/>
      <c r="D108" s="69"/>
      <c r="E108" s="69"/>
      <c r="F108" s="69"/>
      <c r="G108" s="104">
        <v>2491</v>
      </c>
      <c r="H108" s="95"/>
      <c r="I108" s="93" t="s">
        <v>97</v>
      </c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89">
        <v>15500</v>
      </c>
      <c r="AE108" s="89"/>
      <c r="AF108" s="89"/>
      <c r="AG108" s="89"/>
      <c r="AH108" s="89"/>
      <c r="AI108" s="79" t="s">
        <v>279</v>
      </c>
      <c r="AJ108" s="67"/>
      <c r="AK108" s="67"/>
      <c r="AL108" s="67"/>
      <c r="AM108" s="67">
        <v>7750</v>
      </c>
      <c r="AN108" s="67"/>
      <c r="AO108" s="67"/>
      <c r="AP108" s="67"/>
      <c r="AQ108" s="67">
        <v>7750</v>
      </c>
      <c r="AR108" s="67"/>
      <c r="AS108" s="67"/>
      <c r="AT108" s="67"/>
      <c r="AU108" s="67"/>
      <c r="AV108" s="57">
        <f t="shared" si="5"/>
        <v>15500</v>
      </c>
    </row>
    <row r="109" spans="1:48" ht="15.75" hidden="1" customHeight="1" x14ac:dyDescent="0.3">
      <c r="A109" s="11"/>
      <c r="B109" s="21"/>
      <c r="C109" s="69"/>
      <c r="D109" s="69"/>
      <c r="E109" s="69"/>
      <c r="F109" s="69"/>
      <c r="G109" s="104">
        <v>2511</v>
      </c>
      <c r="H109" s="95"/>
      <c r="I109" s="93" t="s">
        <v>98</v>
      </c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89"/>
      <c r="AE109" s="89"/>
      <c r="AF109" s="89"/>
      <c r="AG109" s="89"/>
      <c r="AH109" s="89"/>
      <c r="AI109" s="79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57">
        <f t="shared" si="5"/>
        <v>0</v>
      </c>
    </row>
    <row r="110" spans="1:48" ht="15.75" hidden="1" customHeight="1" x14ac:dyDescent="0.3">
      <c r="A110" s="11"/>
      <c r="B110" s="21"/>
      <c r="C110" s="69"/>
      <c r="D110" s="69"/>
      <c r="E110" s="69"/>
      <c r="F110" s="69"/>
      <c r="G110" s="104">
        <v>2521</v>
      </c>
      <c r="H110" s="95"/>
      <c r="I110" s="93" t="s">
        <v>99</v>
      </c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  <c r="AC110" s="92"/>
      <c r="AD110" s="89"/>
      <c r="AE110" s="89"/>
      <c r="AF110" s="89"/>
      <c r="AG110" s="89"/>
      <c r="AH110" s="89"/>
      <c r="AI110" s="79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57">
        <f t="shared" si="5"/>
        <v>0</v>
      </c>
    </row>
    <row r="111" spans="1:48" ht="15.75" customHeight="1" x14ac:dyDescent="0.3">
      <c r="A111" s="11"/>
      <c r="B111" s="21"/>
      <c r="C111" s="69"/>
      <c r="D111" s="69"/>
      <c r="E111" s="69"/>
      <c r="F111" s="69"/>
      <c r="G111" s="104">
        <v>2531</v>
      </c>
      <c r="H111" s="95"/>
      <c r="I111" s="93" t="s">
        <v>100</v>
      </c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89">
        <v>225000</v>
      </c>
      <c r="AE111" s="89"/>
      <c r="AF111" s="89"/>
      <c r="AG111" s="89"/>
      <c r="AH111" s="89"/>
      <c r="AI111" s="79" t="s">
        <v>280</v>
      </c>
      <c r="AJ111" s="67"/>
      <c r="AK111" s="67"/>
      <c r="AL111" s="67"/>
      <c r="AM111" s="67"/>
      <c r="AN111" s="67">
        <v>112500</v>
      </c>
      <c r="AO111" s="67"/>
      <c r="AP111" s="67"/>
      <c r="AQ111" s="67"/>
      <c r="AR111" s="67">
        <v>112500</v>
      </c>
      <c r="AS111" s="67"/>
      <c r="AT111" s="67"/>
      <c r="AU111" s="67"/>
      <c r="AV111" s="57">
        <f t="shared" si="5"/>
        <v>225000</v>
      </c>
    </row>
    <row r="112" spans="1:48" ht="15.75" hidden="1" customHeight="1" x14ac:dyDescent="0.3">
      <c r="A112" s="11"/>
      <c r="B112" s="21"/>
      <c r="C112" s="69"/>
      <c r="D112" s="69"/>
      <c r="E112" s="69"/>
      <c r="F112" s="69"/>
      <c r="G112" s="104">
        <v>2541</v>
      </c>
      <c r="H112" s="95"/>
      <c r="I112" s="93" t="s">
        <v>101</v>
      </c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89"/>
      <c r="AE112" s="89"/>
      <c r="AF112" s="89"/>
      <c r="AG112" s="89"/>
      <c r="AH112" s="89"/>
      <c r="AI112" s="79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57">
        <f t="shared" si="5"/>
        <v>0</v>
      </c>
    </row>
    <row r="113" spans="1:48" ht="15.75" hidden="1" customHeight="1" x14ac:dyDescent="0.3">
      <c r="A113" s="11"/>
      <c r="B113" s="21"/>
      <c r="C113" s="69"/>
      <c r="D113" s="69"/>
      <c r="E113" s="69"/>
      <c r="F113" s="69"/>
      <c r="G113" s="104">
        <v>2551</v>
      </c>
      <c r="H113" s="95"/>
      <c r="I113" s="93" t="s">
        <v>102</v>
      </c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89"/>
      <c r="AE113" s="89"/>
      <c r="AF113" s="89"/>
      <c r="AG113" s="89"/>
      <c r="AH113" s="89"/>
      <c r="AI113" s="79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57">
        <f t="shared" si="5"/>
        <v>0</v>
      </c>
    </row>
    <row r="114" spans="1:48" ht="15.75" hidden="1" customHeight="1" x14ac:dyDescent="0.3">
      <c r="A114" s="11"/>
      <c r="B114" s="21"/>
      <c r="C114" s="69"/>
      <c r="D114" s="69"/>
      <c r="E114" s="69"/>
      <c r="F114" s="69"/>
      <c r="G114" s="104">
        <v>2561</v>
      </c>
      <c r="H114" s="95"/>
      <c r="I114" s="93" t="s">
        <v>103</v>
      </c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89"/>
      <c r="AE114" s="89"/>
      <c r="AF114" s="89"/>
      <c r="AG114" s="89"/>
      <c r="AH114" s="89"/>
      <c r="AI114" s="79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57">
        <f t="shared" si="5"/>
        <v>0</v>
      </c>
    </row>
    <row r="115" spans="1:48" ht="15.75" hidden="1" customHeight="1" x14ac:dyDescent="0.3">
      <c r="A115" s="11"/>
      <c r="B115" s="21"/>
      <c r="C115" s="69"/>
      <c r="D115" s="69"/>
      <c r="E115" s="69"/>
      <c r="F115" s="69"/>
      <c r="G115" s="104">
        <v>2591</v>
      </c>
      <c r="H115" s="95"/>
      <c r="I115" s="93" t="s">
        <v>104</v>
      </c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  <c r="AC115" s="92"/>
      <c r="AD115" s="89"/>
      <c r="AE115" s="89"/>
      <c r="AF115" s="89"/>
      <c r="AG115" s="89"/>
      <c r="AH115" s="89"/>
      <c r="AI115" s="79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57">
        <f t="shared" si="5"/>
        <v>0</v>
      </c>
    </row>
    <row r="116" spans="1:48" ht="45" customHeight="1" x14ac:dyDescent="0.3">
      <c r="A116" s="11"/>
      <c r="B116" s="21"/>
      <c r="C116" s="69"/>
      <c r="D116" s="69"/>
      <c r="E116" s="69"/>
      <c r="F116" s="69"/>
      <c r="G116" s="103">
        <v>2611</v>
      </c>
      <c r="H116" s="95"/>
      <c r="I116" s="91" t="s">
        <v>105</v>
      </c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  <c r="AC116" s="92"/>
      <c r="AD116" s="89">
        <v>310000</v>
      </c>
      <c r="AE116" s="89"/>
      <c r="AF116" s="89"/>
      <c r="AG116" s="89"/>
      <c r="AH116" s="89"/>
      <c r="AI116" s="79" t="s">
        <v>281</v>
      </c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85">
        <f t="shared" si="5"/>
        <v>0</v>
      </c>
    </row>
    <row r="117" spans="1:48" ht="15.75" hidden="1" customHeight="1" x14ac:dyDescent="0.3">
      <c r="A117" s="11"/>
      <c r="B117" s="21"/>
      <c r="C117" s="69"/>
      <c r="D117" s="69"/>
      <c r="E117" s="69"/>
      <c r="F117" s="69"/>
      <c r="G117" s="103">
        <v>2711</v>
      </c>
      <c r="H117" s="95"/>
      <c r="I117" s="91" t="s">
        <v>106</v>
      </c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B117" s="92"/>
      <c r="AC117" s="92"/>
      <c r="AD117" s="89"/>
      <c r="AE117" s="89"/>
      <c r="AF117" s="89"/>
      <c r="AG117" s="89"/>
      <c r="AH117" s="89"/>
      <c r="AI117" s="79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57">
        <f t="shared" si="5"/>
        <v>0</v>
      </c>
    </row>
    <row r="118" spans="1:48" ht="15.75" hidden="1" customHeight="1" x14ac:dyDescent="0.3">
      <c r="A118" s="11"/>
      <c r="B118" s="21"/>
      <c r="C118" s="69"/>
      <c r="D118" s="69"/>
      <c r="E118" s="69"/>
      <c r="F118" s="69"/>
      <c r="G118" s="104">
        <v>2721</v>
      </c>
      <c r="H118" s="95"/>
      <c r="I118" s="93" t="s">
        <v>107</v>
      </c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89"/>
      <c r="AE118" s="89"/>
      <c r="AF118" s="89"/>
      <c r="AG118" s="89"/>
      <c r="AH118" s="89"/>
      <c r="AI118" s="79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57">
        <f t="shared" si="5"/>
        <v>0</v>
      </c>
    </row>
    <row r="119" spans="1:48" ht="15.75" hidden="1" customHeight="1" x14ac:dyDescent="0.3">
      <c r="A119" s="11"/>
      <c r="B119" s="21"/>
      <c r="C119" s="69"/>
      <c r="D119" s="69"/>
      <c r="E119" s="69"/>
      <c r="F119" s="69"/>
      <c r="G119" s="104">
        <v>2731</v>
      </c>
      <c r="H119" s="95"/>
      <c r="I119" s="93" t="s">
        <v>108</v>
      </c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89"/>
      <c r="AE119" s="89"/>
      <c r="AF119" s="89"/>
      <c r="AG119" s="89"/>
      <c r="AH119" s="89"/>
      <c r="AI119" s="79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57">
        <f t="shared" si="5"/>
        <v>0</v>
      </c>
    </row>
    <row r="120" spans="1:48" ht="15.75" hidden="1" customHeight="1" x14ac:dyDescent="0.3">
      <c r="A120" s="11"/>
      <c r="B120" s="21"/>
      <c r="C120" s="69"/>
      <c r="D120" s="69"/>
      <c r="E120" s="69"/>
      <c r="F120" s="69"/>
      <c r="G120" s="104">
        <v>2751</v>
      </c>
      <c r="H120" s="95"/>
      <c r="I120" s="93" t="s">
        <v>109</v>
      </c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89"/>
      <c r="AE120" s="89"/>
      <c r="AF120" s="89"/>
      <c r="AG120" s="89"/>
      <c r="AH120" s="89"/>
      <c r="AI120" s="79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57">
        <f t="shared" si="5"/>
        <v>0</v>
      </c>
    </row>
    <row r="121" spans="1:48" ht="15.75" hidden="1" customHeight="1" x14ac:dyDescent="0.3">
      <c r="A121" s="11"/>
      <c r="B121" s="21"/>
      <c r="C121" s="69"/>
      <c r="D121" s="69"/>
      <c r="E121" s="69"/>
      <c r="F121" s="69"/>
      <c r="G121" s="104">
        <v>2821</v>
      </c>
      <c r="H121" s="95"/>
      <c r="I121" s="93" t="s">
        <v>110</v>
      </c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89"/>
      <c r="AE121" s="89"/>
      <c r="AF121" s="89"/>
      <c r="AG121" s="89"/>
      <c r="AH121" s="89"/>
      <c r="AI121" s="79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57">
        <f t="shared" si="5"/>
        <v>0</v>
      </c>
    </row>
    <row r="122" spans="1:48" ht="15.75" hidden="1" customHeight="1" x14ac:dyDescent="0.3">
      <c r="A122" s="11"/>
      <c r="B122" s="21"/>
      <c r="C122" s="69"/>
      <c r="D122" s="69"/>
      <c r="E122" s="69"/>
      <c r="F122" s="69"/>
      <c r="G122" s="103">
        <v>2831</v>
      </c>
      <c r="H122" s="95"/>
      <c r="I122" s="91" t="s">
        <v>111</v>
      </c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89"/>
      <c r="AE122" s="89"/>
      <c r="AF122" s="89"/>
      <c r="AG122" s="89"/>
      <c r="AH122" s="89"/>
      <c r="AI122" s="79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57">
        <f t="shared" si="5"/>
        <v>0</v>
      </c>
    </row>
    <row r="123" spans="1:48" ht="15.75" hidden="1" customHeight="1" x14ac:dyDescent="0.3">
      <c r="A123" s="11"/>
      <c r="B123" s="21"/>
      <c r="C123" s="69"/>
      <c r="D123" s="69"/>
      <c r="E123" s="69"/>
      <c r="F123" s="69"/>
      <c r="G123" s="103">
        <v>2831</v>
      </c>
      <c r="H123" s="95"/>
      <c r="I123" s="91" t="s">
        <v>111</v>
      </c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89"/>
      <c r="AE123" s="89"/>
      <c r="AF123" s="89"/>
      <c r="AG123" s="89"/>
      <c r="AH123" s="89"/>
      <c r="AI123" s="79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57">
        <f t="shared" si="5"/>
        <v>0</v>
      </c>
    </row>
    <row r="124" spans="1:48" ht="15.75" customHeight="1" x14ac:dyDescent="0.3">
      <c r="A124" s="11"/>
      <c r="B124" s="21"/>
      <c r="C124" s="69"/>
      <c r="D124" s="69"/>
      <c r="E124" s="69"/>
      <c r="F124" s="69"/>
      <c r="G124" s="104">
        <v>2911</v>
      </c>
      <c r="H124" s="95"/>
      <c r="I124" s="93" t="s">
        <v>112</v>
      </c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89">
        <v>50000</v>
      </c>
      <c r="AE124" s="89"/>
      <c r="AF124" s="89"/>
      <c r="AG124" s="89"/>
      <c r="AH124" s="89"/>
      <c r="AI124" s="79" t="s">
        <v>282</v>
      </c>
      <c r="AJ124" s="67"/>
      <c r="AK124" s="67"/>
      <c r="AL124" s="67"/>
      <c r="AM124" s="67">
        <v>30000</v>
      </c>
      <c r="AN124" s="67"/>
      <c r="AO124" s="67"/>
      <c r="AP124" s="67"/>
      <c r="AQ124" s="67"/>
      <c r="AR124" s="67">
        <v>20000</v>
      </c>
      <c r="AS124" s="67"/>
      <c r="AT124" s="67"/>
      <c r="AU124" s="67"/>
      <c r="AV124" s="57">
        <f t="shared" si="5"/>
        <v>50000</v>
      </c>
    </row>
    <row r="125" spans="1:48" ht="15.75" hidden="1" customHeight="1" x14ac:dyDescent="0.3">
      <c r="A125" s="11"/>
      <c r="B125" s="21"/>
      <c r="C125" s="69"/>
      <c r="D125" s="69"/>
      <c r="E125" s="69"/>
      <c r="F125" s="69"/>
      <c r="G125" s="104">
        <v>2921</v>
      </c>
      <c r="H125" s="95"/>
      <c r="I125" s="93" t="s">
        <v>113</v>
      </c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89"/>
      <c r="AE125" s="89"/>
      <c r="AF125" s="89"/>
      <c r="AG125" s="89"/>
      <c r="AH125" s="89"/>
      <c r="AI125" s="79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57">
        <f t="shared" si="5"/>
        <v>0</v>
      </c>
    </row>
    <row r="126" spans="1:48" ht="39.75" customHeight="1" x14ac:dyDescent="0.3">
      <c r="A126" s="11"/>
      <c r="B126" s="21"/>
      <c r="C126" s="69"/>
      <c r="D126" s="69"/>
      <c r="E126" s="69"/>
      <c r="F126" s="69"/>
      <c r="G126" s="104">
        <v>2941</v>
      </c>
      <c r="H126" s="95"/>
      <c r="I126" s="93" t="s">
        <v>114</v>
      </c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  <c r="AC126" s="92"/>
      <c r="AD126" s="89">
        <v>50000</v>
      </c>
      <c r="AE126" s="89"/>
      <c r="AF126" s="89"/>
      <c r="AG126" s="89"/>
      <c r="AH126" s="89"/>
      <c r="AI126" s="79" t="s">
        <v>283</v>
      </c>
      <c r="AJ126" s="67"/>
      <c r="AK126" s="67"/>
      <c r="AL126" s="67"/>
      <c r="AM126" s="67"/>
      <c r="AN126" s="67">
        <v>25000</v>
      </c>
      <c r="AO126" s="67"/>
      <c r="AP126" s="67"/>
      <c r="AQ126" s="67"/>
      <c r="AR126" s="67">
        <v>25000</v>
      </c>
      <c r="AS126" s="67"/>
      <c r="AT126" s="67"/>
      <c r="AU126" s="67"/>
      <c r="AV126" s="57">
        <f t="shared" si="5"/>
        <v>50000</v>
      </c>
    </row>
    <row r="127" spans="1:48" ht="39.75" hidden="1" customHeight="1" x14ac:dyDescent="0.3">
      <c r="A127" s="11"/>
      <c r="B127" s="21"/>
      <c r="C127" s="69"/>
      <c r="D127" s="69"/>
      <c r="E127" s="69"/>
      <c r="F127" s="69"/>
      <c r="G127" s="104">
        <v>2951</v>
      </c>
      <c r="H127" s="95"/>
      <c r="I127" s="93" t="s">
        <v>115</v>
      </c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  <c r="AC127" s="92"/>
      <c r="AD127" s="89"/>
      <c r="AE127" s="89"/>
      <c r="AF127" s="89"/>
      <c r="AG127" s="89"/>
      <c r="AH127" s="89"/>
      <c r="AI127" s="79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57">
        <f t="shared" si="5"/>
        <v>0</v>
      </c>
    </row>
    <row r="128" spans="1:48" ht="56.25" customHeight="1" x14ac:dyDescent="0.3">
      <c r="A128" s="11"/>
      <c r="B128" s="21"/>
      <c r="C128" s="69"/>
      <c r="D128" s="69"/>
      <c r="E128" s="69"/>
      <c r="F128" s="69"/>
      <c r="G128" s="103">
        <v>2961</v>
      </c>
      <c r="H128" s="95"/>
      <c r="I128" s="91" t="s">
        <v>116</v>
      </c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  <c r="AB128" s="92"/>
      <c r="AC128" s="92"/>
      <c r="AD128" s="89">
        <v>50000</v>
      </c>
      <c r="AE128" s="89"/>
      <c r="AF128" s="89"/>
      <c r="AG128" s="89"/>
      <c r="AH128" s="89"/>
      <c r="AI128" s="79" t="s">
        <v>284</v>
      </c>
      <c r="AJ128" s="67"/>
      <c r="AK128" s="67"/>
      <c r="AL128" s="67"/>
      <c r="AM128" s="67"/>
      <c r="AN128" s="67"/>
      <c r="AO128" s="67"/>
      <c r="AP128" s="67">
        <v>50000</v>
      </c>
      <c r="AQ128" s="67"/>
      <c r="AR128" s="67"/>
      <c r="AS128" s="67"/>
      <c r="AT128" s="67"/>
      <c r="AU128" s="67"/>
      <c r="AV128" s="57">
        <f t="shared" si="5"/>
        <v>50000</v>
      </c>
    </row>
    <row r="129" spans="1:49" ht="15.75" hidden="1" customHeight="1" x14ac:dyDescent="0.3">
      <c r="A129" s="11"/>
      <c r="B129" s="21"/>
      <c r="C129" s="69"/>
      <c r="D129" s="69"/>
      <c r="E129" s="69"/>
      <c r="F129" s="69"/>
      <c r="G129" s="104">
        <v>2971</v>
      </c>
      <c r="H129" s="95"/>
      <c r="I129" s="93" t="s">
        <v>117</v>
      </c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  <c r="AC129" s="92"/>
      <c r="AD129" s="89"/>
      <c r="AE129" s="89"/>
      <c r="AF129" s="89"/>
      <c r="AG129" s="89"/>
      <c r="AH129" s="89"/>
      <c r="AI129" s="79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57">
        <f t="shared" si="5"/>
        <v>0</v>
      </c>
    </row>
    <row r="130" spans="1:49" ht="15.75" customHeight="1" x14ac:dyDescent="0.3">
      <c r="A130" s="11"/>
      <c r="B130" s="21"/>
      <c r="C130" s="69"/>
      <c r="D130" s="69"/>
      <c r="E130" s="69"/>
      <c r="F130" s="69"/>
      <c r="G130" s="103">
        <v>2981</v>
      </c>
      <c r="H130" s="95"/>
      <c r="I130" s="91" t="s">
        <v>118</v>
      </c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89">
        <v>10000</v>
      </c>
      <c r="AE130" s="89"/>
      <c r="AF130" s="89"/>
      <c r="AG130" s="89"/>
      <c r="AH130" s="89"/>
      <c r="AI130" s="79" t="s">
        <v>285</v>
      </c>
      <c r="AJ130" s="67"/>
      <c r="AK130" s="67"/>
      <c r="AL130" s="67"/>
      <c r="AM130" s="67">
        <v>10000</v>
      </c>
      <c r="AN130" s="67"/>
      <c r="AO130" s="67"/>
      <c r="AP130" s="67"/>
      <c r="AQ130" s="67"/>
      <c r="AR130" s="67"/>
      <c r="AS130" s="67"/>
      <c r="AT130" s="67"/>
      <c r="AU130" s="67"/>
      <c r="AV130" s="57">
        <f t="shared" si="5"/>
        <v>10000</v>
      </c>
    </row>
    <row r="131" spans="1:49" ht="15.75" hidden="1" customHeight="1" x14ac:dyDescent="0.3">
      <c r="A131" s="11"/>
      <c r="B131" s="21"/>
      <c r="C131" s="69"/>
      <c r="D131" s="69"/>
      <c r="E131" s="69"/>
      <c r="F131" s="69"/>
      <c r="G131" s="104">
        <v>2991</v>
      </c>
      <c r="H131" s="95"/>
      <c r="I131" s="93" t="s">
        <v>119</v>
      </c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66"/>
      <c r="AE131" s="67"/>
      <c r="AF131" s="67"/>
      <c r="AG131" s="67"/>
      <c r="AH131" s="67"/>
      <c r="AI131" s="79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57">
        <f t="shared" si="5"/>
        <v>0</v>
      </c>
    </row>
    <row r="132" spans="1:49" ht="15.75" customHeight="1" x14ac:dyDescent="0.3">
      <c r="A132" s="11"/>
      <c r="B132" s="21"/>
      <c r="C132" s="69"/>
      <c r="D132" s="69"/>
      <c r="E132" s="69"/>
      <c r="F132" s="69"/>
      <c r="G132" s="35"/>
      <c r="H132" s="35"/>
      <c r="I132" s="59" t="s">
        <v>120</v>
      </c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90">
        <f>SUM(AD84:AD130)</f>
        <v>1315500</v>
      </c>
      <c r="AE132" s="90"/>
      <c r="AF132" s="90"/>
      <c r="AG132" s="90"/>
      <c r="AH132" s="90"/>
      <c r="AI132" s="79"/>
      <c r="AJ132" s="83">
        <f>SUM(AJ84:AJ130)</f>
        <v>0</v>
      </c>
      <c r="AK132" s="83">
        <f>SUM(AK84:AK130)</f>
        <v>0</v>
      </c>
      <c r="AL132" s="83">
        <f t="shared" ref="AL132:AU132" si="6">SUM(AL84:AL130)</f>
        <v>100000</v>
      </c>
      <c r="AM132" s="83">
        <f t="shared" si="6"/>
        <v>187750</v>
      </c>
      <c r="AN132" s="83">
        <f t="shared" si="6"/>
        <v>307500</v>
      </c>
      <c r="AO132" s="83">
        <f t="shared" si="6"/>
        <v>25000</v>
      </c>
      <c r="AP132" s="83">
        <f t="shared" si="6"/>
        <v>50000</v>
      </c>
      <c r="AQ132" s="83">
        <f t="shared" si="6"/>
        <v>127750</v>
      </c>
      <c r="AR132" s="83">
        <f t="shared" si="6"/>
        <v>157500</v>
      </c>
      <c r="AS132" s="83">
        <f t="shared" si="6"/>
        <v>15000</v>
      </c>
      <c r="AT132" s="83">
        <f t="shared" si="6"/>
        <v>35000</v>
      </c>
      <c r="AU132" s="83">
        <f t="shared" si="6"/>
        <v>0</v>
      </c>
      <c r="AV132" s="57">
        <f>SUM(AJ132:AU132)+310000</f>
        <v>1315500</v>
      </c>
      <c r="AW132" s="57">
        <f>AV132-AD132</f>
        <v>0</v>
      </c>
    </row>
    <row r="133" spans="1:49" ht="15.75" hidden="1" customHeight="1" x14ac:dyDescent="0.3">
      <c r="A133" s="11"/>
      <c r="B133" s="21"/>
      <c r="C133" s="69"/>
      <c r="D133" s="69"/>
      <c r="E133" s="69"/>
      <c r="F133" s="69"/>
      <c r="G133" s="103">
        <v>3111</v>
      </c>
      <c r="H133" s="95"/>
      <c r="I133" s="91" t="s">
        <v>121</v>
      </c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66"/>
      <c r="AE133" s="67"/>
      <c r="AF133" s="67"/>
      <c r="AG133" s="67"/>
      <c r="AH133" s="67"/>
      <c r="AI133" s="79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57">
        <f t="shared" ref="AV133:AV196" si="7">SUM(AJ133:AU133)</f>
        <v>0</v>
      </c>
    </row>
    <row r="134" spans="1:49" ht="15.75" hidden="1" customHeight="1" x14ac:dyDescent="0.3">
      <c r="A134" s="11"/>
      <c r="B134" s="21"/>
      <c r="C134" s="69"/>
      <c r="D134" s="69"/>
      <c r="E134" s="69"/>
      <c r="F134" s="69"/>
      <c r="G134" s="104">
        <v>3121</v>
      </c>
      <c r="H134" s="95"/>
      <c r="I134" s="93" t="s">
        <v>122</v>
      </c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68"/>
      <c r="AE134" s="67"/>
      <c r="AF134" s="67"/>
      <c r="AG134" s="67"/>
      <c r="AH134" s="67"/>
      <c r="AI134" s="79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57">
        <f t="shared" si="7"/>
        <v>0</v>
      </c>
    </row>
    <row r="135" spans="1:49" ht="15.75" hidden="1" customHeight="1" x14ac:dyDescent="0.3">
      <c r="A135" s="11"/>
      <c r="B135" s="21"/>
      <c r="C135" s="69"/>
      <c r="D135" s="69"/>
      <c r="E135" s="69"/>
      <c r="F135" s="69"/>
      <c r="G135" s="103">
        <v>3141</v>
      </c>
      <c r="H135" s="95"/>
      <c r="I135" s="91" t="s">
        <v>123</v>
      </c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  <c r="AC135" s="92"/>
      <c r="AD135" s="66"/>
      <c r="AE135" s="67"/>
      <c r="AF135" s="67"/>
      <c r="AG135" s="67"/>
      <c r="AH135" s="67"/>
      <c r="AI135" s="79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57">
        <f t="shared" si="7"/>
        <v>0</v>
      </c>
    </row>
    <row r="136" spans="1:49" ht="15.75" hidden="1" customHeight="1" x14ac:dyDescent="0.3">
      <c r="A136" s="11"/>
      <c r="B136" s="21"/>
      <c r="C136" s="69"/>
      <c r="D136" s="69"/>
      <c r="E136" s="69"/>
      <c r="F136" s="69"/>
      <c r="G136" s="103">
        <v>3151</v>
      </c>
      <c r="H136" s="95"/>
      <c r="I136" s="91" t="s">
        <v>124</v>
      </c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2"/>
      <c r="AD136" s="66">
        <v>0</v>
      </c>
      <c r="AE136" s="67"/>
      <c r="AF136" s="67"/>
      <c r="AG136" s="67"/>
      <c r="AH136" s="67"/>
      <c r="AI136" s="79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57">
        <f t="shared" si="7"/>
        <v>0</v>
      </c>
    </row>
    <row r="137" spans="1:49" ht="15.6" customHeight="1" x14ac:dyDescent="0.3">
      <c r="A137" s="11"/>
      <c r="B137" s="21"/>
      <c r="C137" s="69"/>
      <c r="D137" s="69"/>
      <c r="E137" s="69"/>
      <c r="F137" s="69"/>
      <c r="G137" s="103">
        <v>3161</v>
      </c>
      <c r="H137" s="95"/>
      <c r="I137" s="91" t="s">
        <v>125</v>
      </c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  <c r="AA137" s="92"/>
      <c r="AB137" s="92"/>
      <c r="AC137" s="92"/>
      <c r="AD137" s="86">
        <v>18000</v>
      </c>
      <c r="AE137" s="87"/>
      <c r="AF137" s="87"/>
      <c r="AG137" s="87"/>
      <c r="AH137" s="88"/>
      <c r="AI137" s="79" t="s">
        <v>286</v>
      </c>
      <c r="AJ137" s="67">
        <f>1831.35</f>
        <v>1831.35</v>
      </c>
      <c r="AK137" s="67">
        <f>1831.35</f>
        <v>1831.35</v>
      </c>
      <c r="AL137" s="67">
        <f>1831.3</f>
        <v>1831.3</v>
      </c>
      <c r="AM137" s="67">
        <f>1831</f>
        <v>1831</v>
      </c>
      <c r="AN137" s="67">
        <f>1831</f>
        <v>1831</v>
      </c>
      <c r="AO137" s="67">
        <v>1400</v>
      </c>
      <c r="AP137" s="67">
        <v>1400</v>
      </c>
      <c r="AQ137" s="67">
        <v>1244</v>
      </c>
      <c r="AR137" s="67">
        <v>1200</v>
      </c>
      <c r="AS137" s="67">
        <v>1200</v>
      </c>
      <c r="AT137" s="67">
        <v>1200</v>
      </c>
      <c r="AU137" s="67">
        <v>1200</v>
      </c>
      <c r="AV137" s="57">
        <f t="shared" si="7"/>
        <v>18000</v>
      </c>
      <c r="AW137" s="57"/>
    </row>
    <row r="138" spans="1:49" ht="15.75" hidden="1" customHeight="1" x14ac:dyDescent="0.3">
      <c r="A138" s="11"/>
      <c r="B138" s="21"/>
      <c r="C138" s="69"/>
      <c r="D138" s="69"/>
      <c r="E138" s="69"/>
      <c r="F138" s="69"/>
      <c r="G138" s="104">
        <v>3181</v>
      </c>
      <c r="H138" s="95"/>
      <c r="I138" s="93" t="s">
        <v>126</v>
      </c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  <c r="AA138" s="92"/>
      <c r="AB138" s="92"/>
      <c r="AC138" s="92"/>
      <c r="AD138" s="66"/>
      <c r="AE138" s="67"/>
      <c r="AF138" s="67"/>
      <c r="AG138" s="67"/>
      <c r="AH138" s="67"/>
      <c r="AI138" s="79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57">
        <f t="shared" si="7"/>
        <v>0</v>
      </c>
    </row>
    <row r="139" spans="1:49" ht="15.75" hidden="1" customHeight="1" x14ac:dyDescent="0.3">
      <c r="A139" s="11"/>
      <c r="B139" s="21"/>
      <c r="C139" s="69"/>
      <c r="D139" s="69"/>
      <c r="E139" s="69"/>
      <c r="F139" s="69"/>
      <c r="G139" s="103">
        <v>3221</v>
      </c>
      <c r="H139" s="95"/>
      <c r="I139" s="91" t="s">
        <v>127</v>
      </c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66"/>
      <c r="AE139" s="67"/>
      <c r="AF139" s="67"/>
      <c r="AG139" s="67"/>
      <c r="AH139" s="67"/>
      <c r="AI139" s="79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57">
        <f t="shared" si="7"/>
        <v>0</v>
      </c>
    </row>
    <row r="140" spans="1:49" ht="26.25" hidden="1" customHeight="1" x14ac:dyDescent="0.3">
      <c r="A140" s="11"/>
      <c r="B140" s="21"/>
      <c r="C140" s="69"/>
      <c r="D140" s="69"/>
      <c r="E140" s="69"/>
      <c r="F140" s="69"/>
      <c r="G140" s="103">
        <v>3231</v>
      </c>
      <c r="H140" s="95"/>
      <c r="I140" s="91" t="s">
        <v>128</v>
      </c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2"/>
      <c r="AD140" s="66"/>
      <c r="AE140" s="67"/>
      <c r="AF140" s="67"/>
      <c r="AG140" s="67"/>
      <c r="AH140" s="67"/>
      <c r="AI140" s="79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57">
        <f t="shared" si="7"/>
        <v>0</v>
      </c>
    </row>
    <row r="141" spans="1:49" ht="28.8" x14ac:dyDescent="0.3">
      <c r="A141" s="11"/>
      <c r="B141" s="21"/>
      <c r="C141" s="69"/>
      <c r="D141" s="69"/>
      <c r="E141" s="69"/>
      <c r="F141" s="69"/>
      <c r="G141" s="103">
        <v>3251</v>
      </c>
      <c r="H141" s="95"/>
      <c r="I141" s="91" t="s">
        <v>129</v>
      </c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  <c r="AB141" s="92"/>
      <c r="AC141" s="92"/>
      <c r="AD141" s="89">
        <v>72000</v>
      </c>
      <c r="AE141" s="89"/>
      <c r="AF141" s="89"/>
      <c r="AG141" s="89"/>
      <c r="AH141" s="89"/>
      <c r="AI141" s="80" t="s">
        <v>287</v>
      </c>
      <c r="AJ141" s="67"/>
      <c r="AK141" s="67"/>
      <c r="AL141" s="67"/>
      <c r="AM141" s="67"/>
      <c r="AN141" s="67"/>
      <c r="AO141" s="67"/>
      <c r="AP141" s="67"/>
      <c r="AQ141" s="67">
        <v>72000</v>
      </c>
      <c r="AR141" s="67"/>
      <c r="AS141" s="67"/>
      <c r="AT141" s="67"/>
      <c r="AU141" s="67"/>
      <c r="AV141" s="57">
        <f t="shared" si="7"/>
        <v>72000</v>
      </c>
    </row>
    <row r="142" spans="1:49" ht="15.75" hidden="1" customHeight="1" x14ac:dyDescent="0.3">
      <c r="A142" s="11"/>
      <c r="B142" s="21"/>
      <c r="C142" s="69"/>
      <c r="D142" s="69"/>
      <c r="E142" s="69"/>
      <c r="F142" s="69"/>
      <c r="G142" s="104">
        <v>3261</v>
      </c>
      <c r="H142" s="95"/>
      <c r="I142" s="93" t="s">
        <v>130</v>
      </c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2"/>
      <c r="AD142" s="89"/>
      <c r="AE142" s="89"/>
      <c r="AF142" s="89"/>
      <c r="AG142" s="89"/>
      <c r="AH142" s="89"/>
      <c r="AI142" s="79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57">
        <f t="shared" si="7"/>
        <v>0</v>
      </c>
    </row>
    <row r="143" spans="1:49" ht="15.75" hidden="1" customHeight="1" x14ac:dyDescent="0.3">
      <c r="A143" s="11"/>
      <c r="B143" s="21"/>
      <c r="C143" s="69"/>
      <c r="D143" s="69"/>
      <c r="E143" s="69"/>
      <c r="F143" s="69"/>
      <c r="G143" s="104">
        <v>3271</v>
      </c>
      <c r="H143" s="95"/>
      <c r="I143" s="93" t="s">
        <v>132</v>
      </c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89"/>
      <c r="AE143" s="89"/>
      <c r="AF143" s="89"/>
      <c r="AG143" s="89"/>
      <c r="AH143" s="89"/>
      <c r="AI143" s="79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  <c r="AV143" s="57">
        <f t="shared" si="7"/>
        <v>0</v>
      </c>
    </row>
    <row r="144" spans="1:49" ht="15.75" hidden="1" customHeight="1" x14ac:dyDescent="0.3">
      <c r="A144" s="11"/>
      <c r="B144" s="21"/>
      <c r="C144" s="69"/>
      <c r="D144" s="69"/>
      <c r="E144" s="69"/>
      <c r="F144" s="69"/>
      <c r="G144" s="104">
        <v>3291</v>
      </c>
      <c r="H144" s="95"/>
      <c r="I144" s="93" t="s">
        <v>133</v>
      </c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89"/>
      <c r="AE144" s="89"/>
      <c r="AF144" s="89"/>
      <c r="AG144" s="89"/>
      <c r="AH144" s="89"/>
      <c r="AI144" s="79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57">
        <f t="shared" si="7"/>
        <v>0</v>
      </c>
    </row>
    <row r="145" spans="1:48" ht="15.75" hidden="1" customHeight="1" x14ac:dyDescent="0.3">
      <c r="A145" s="11"/>
      <c r="B145" s="21"/>
      <c r="C145" s="69"/>
      <c r="D145" s="69"/>
      <c r="E145" s="69"/>
      <c r="F145" s="69"/>
      <c r="G145" s="104">
        <v>3311</v>
      </c>
      <c r="H145" s="95"/>
      <c r="I145" s="93" t="s">
        <v>134</v>
      </c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89"/>
      <c r="AE145" s="89"/>
      <c r="AF145" s="89"/>
      <c r="AG145" s="89"/>
      <c r="AH145" s="89"/>
      <c r="AI145" s="79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57">
        <f t="shared" si="7"/>
        <v>0</v>
      </c>
    </row>
    <row r="146" spans="1:48" ht="15.75" hidden="1" customHeight="1" x14ac:dyDescent="0.3">
      <c r="A146" s="11"/>
      <c r="B146" s="21"/>
      <c r="C146" s="69"/>
      <c r="D146" s="69"/>
      <c r="E146" s="69"/>
      <c r="F146" s="69"/>
      <c r="G146" s="104">
        <v>3321</v>
      </c>
      <c r="H146" s="95"/>
      <c r="I146" s="93" t="s">
        <v>135</v>
      </c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89"/>
      <c r="AE146" s="89"/>
      <c r="AF146" s="89"/>
      <c r="AG146" s="89"/>
      <c r="AH146" s="89"/>
      <c r="AI146" s="79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57">
        <f t="shared" si="7"/>
        <v>0</v>
      </c>
    </row>
    <row r="147" spans="1:48" ht="24" customHeight="1" x14ac:dyDescent="0.3">
      <c r="A147" s="11"/>
      <c r="B147" s="21"/>
      <c r="C147" s="69"/>
      <c r="D147" s="69"/>
      <c r="E147" s="69"/>
      <c r="F147" s="69"/>
      <c r="G147" s="104">
        <v>3331</v>
      </c>
      <c r="H147" s="95"/>
      <c r="I147" s="93" t="s">
        <v>136</v>
      </c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89">
        <v>75000</v>
      </c>
      <c r="AE147" s="89"/>
      <c r="AF147" s="89"/>
      <c r="AG147" s="89"/>
      <c r="AH147" s="89"/>
      <c r="AI147" s="84" t="s">
        <v>288</v>
      </c>
      <c r="AJ147" s="67">
        <v>2000</v>
      </c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57">
        <f t="shared" si="7"/>
        <v>2000</v>
      </c>
    </row>
    <row r="148" spans="1:48" ht="57.6" x14ac:dyDescent="0.3">
      <c r="A148" s="11"/>
      <c r="B148" s="21"/>
      <c r="C148" s="69"/>
      <c r="D148" s="69"/>
      <c r="E148" s="69"/>
      <c r="F148" s="69"/>
      <c r="G148" s="103">
        <v>3341</v>
      </c>
      <c r="H148" s="95"/>
      <c r="I148" s="91" t="s">
        <v>137</v>
      </c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89">
        <v>30000</v>
      </c>
      <c r="AE148" s="89"/>
      <c r="AF148" s="89"/>
      <c r="AG148" s="89"/>
      <c r="AH148" s="89"/>
      <c r="AI148" s="79" t="s">
        <v>289</v>
      </c>
      <c r="AJ148" s="67">
        <v>4000</v>
      </c>
      <c r="AK148" s="67"/>
      <c r="AL148" s="67"/>
      <c r="AM148" s="67"/>
      <c r="AN148" s="67">
        <v>26000</v>
      </c>
      <c r="AO148" s="67"/>
      <c r="AP148" s="67"/>
      <c r="AQ148" s="67"/>
      <c r="AR148" s="67"/>
      <c r="AS148" s="67"/>
      <c r="AT148" s="67"/>
      <c r="AU148" s="67"/>
      <c r="AV148" s="57">
        <f t="shared" si="7"/>
        <v>30000</v>
      </c>
    </row>
    <row r="149" spans="1:48" ht="15.75" hidden="1" customHeight="1" x14ac:dyDescent="0.3">
      <c r="A149" s="11"/>
      <c r="B149" s="21"/>
      <c r="C149" s="69"/>
      <c r="D149" s="69"/>
      <c r="E149" s="69"/>
      <c r="F149" s="69"/>
      <c r="G149" s="104">
        <v>3351</v>
      </c>
      <c r="H149" s="95"/>
      <c r="I149" s="93" t="s">
        <v>138</v>
      </c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89"/>
      <c r="AE149" s="89"/>
      <c r="AF149" s="89"/>
      <c r="AG149" s="89"/>
      <c r="AH149" s="89"/>
      <c r="AI149" s="79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57">
        <f t="shared" si="7"/>
        <v>0</v>
      </c>
    </row>
    <row r="150" spans="1:48" ht="15.75" hidden="1" customHeight="1" x14ac:dyDescent="0.3">
      <c r="A150" s="11"/>
      <c r="B150" s="21"/>
      <c r="C150" s="69"/>
      <c r="D150" s="69"/>
      <c r="E150" s="69"/>
      <c r="F150" s="69"/>
      <c r="G150" s="104">
        <v>3361</v>
      </c>
      <c r="H150" s="95"/>
      <c r="I150" s="93" t="s">
        <v>139</v>
      </c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89"/>
      <c r="AE150" s="89"/>
      <c r="AF150" s="89"/>
      <c r="AG150" s="89"/>
      <c r="AH150" s="89"/>
      <c r="AI150" s="79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57">
        <f t="shared" si="7"/>
        <v>0</v>
      </c>
    </row>
    <row r="151" spans="1:48" ht="15.6" hidden="1" x14ac:dyDescent="0.3">
      <c r="A151" s="11"/>
      <c r="B151" s="21"/>
      <c r="C151" s="69"/>
      <c r="D151" s="69"/>
      <c r="E151" s="69"/>
      <c r="F151" s="69"/>
      <c r="G151" s="104">
        <v>3371</v>
      </c>
      <c r="H151" s="95"/>
      <c r="I151" s="93" t="s">
        <v>140</v>
      </c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  <c r="AB151" s="92"/>
      <c r="AC151" s="92"/>
      <c r="AD151" s="89"/>
      <c r="AE151" s="89"/>
      <c r="AF151" s="89"/>
      <c r="AG151" s="89"/>
      <c r="AH151" s="89"/>
      <c r="AI151" s="79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57">
        <f t="shared" si="7"/>
        <v>0</v>
      </c>
    </row>
    <row r="152" spans="1:48" ht="15.75" hidden="1" customHeight="1" x14ac:dyDescent="0.3">
      <c r="A152" s="11"/>
      <c r="B152" s="21"/>
      <c r="C152" s="69"/>
      <c r="D152" s="69"/>
      <c r="E152" s="69"/>
      <c r="F152" s="69"/>
      <c r="G152" s="104">
        <v>3381</v>
      </c>
      <c r="H152" s="95"/>
      <c r="I152" s="93" t="s">
        <v>141</v>
      </c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89"/>
      <c r="AE152" s="89"/>
      <c r="AF152" s="89"/>
      <c r="AG152" s="89"/>
      <c r="AH152" s="89"/>
      <c r="AI152" s="79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57">
        <f t="shared" si="7"/>
        <v>0</v>
      </c>
    </row>
    <row r="153" spans="1:48" ht="43.2" x14ac:dyDescent="0.3">
      <c r="A153" s="11"/>
      <c r="B153" s="21"/>
      <c r="C153" s="69"/>
      <c r="D153" s="69"/>
      <c r="E153" s="69"/>
      <c r="F153" s="69"/>
      <c r="G153" s="104">
        <v>3391</v>
      </c>
      <c r="H153" s="95"/>
      <c r="I153" s="93" t="s">
        <v>142</v>
      </c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2"/>
      <c r="AD153" s="89">
        <v>1332171.26</v>
      </c>
      <c r="AE153" s="89"/>
      <c r="AF153" s="89"/>
      <c r="AG153" s="89"/>
      <c r="AH153" s="89"/>
      <c r="AI153" s="79" t="s">
        <v>290</v>
      </c>
      <c r="AJ153" s="67">
        <f>96345.44+21021.12+21021.12</f>
        <v>138387.68</v>
      </c>
      <c r="AK153" s="67">
        <f>21021.12+21020.98+18101.44+17517.6+18685.44+21021.12</f>
        <v>117367.69999999998</v>
      </c>
      <c r="AL153" s="67">
        <f t="shared" ref="AL153:AU153" si="8">21021.12+21020.98+18101.44+17517.6+18685.44+21021.12</f>
        <v>117367.69999999998</v>
      </c>
      <c r="AM153" s="67">
        <f t="shared" si="8"/>
        <v>117367.69999999998</v>
      </c>
      <c r="AN153" s="67">
        <f t="shared" si="8"/>
        <v>117367.69999999998</v>
      </c>
      <c r="AO153" s="67">
        <f t="shared" si="8"/>
        <v>117367.69999999998</v>
      </c>
      <c r="AP153" s="67">
        <f t="shared" si="8"/>
        <v>117367.69999999998</v>
      </c>
      <c r="AQ153" s="67">
        <f t="shared" si="8"/>
        <v>117367.69999999998</v>
      </c>
      <c r="AR153" s="67">
        <f t="shared" si="8"/>
        <v>117367.69999999998</v>
      </c>
      <c r="AS153" s="67">
        <f t="shared" si="8"/>
        <v>117367.69999999998</v>
      </c>
      <c r="AT153" s="67">
        <f t="shared" si="8"/>
        <v>117367.69999999998</v>
      </c>
      <c r="AU153" s="67">
        <f t="shared" si="8"/>
        <v>117367.69999999998</v>
      </c>
      <c r="AV153" s="57">
        <f t="shared" si="7"/>
        <v>1429432.3799999997</v>
      </c>
    </row>
    <row r="154" spans="1:48" ht="15.75" customHeight="1" x14ac:dyDescent="0.3">
      <c r="A154" s="11"/>
      <c r="B154" s="21"/>
      <c r="C154" s="69"/>
      <c r="D154" s="69"/>
      <c r="E154" s="69"/>
      <c r="F154" s="69"/>
      <c r="G154" s="104">
        <v>3411</v>
      </c>
      <c r="H154" s="95"/>
      <c r="I154" s="93" t="s">
        <v>143</v>
      </c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89">
        <v>12000</v>
      </c>
      <c r="AE154" s="89"/>
      <c r="AF154" s="89"/>
      <c r="AG154" s="89"/>
      <c r="AH154" s="89"/>
      <c r="AI154" s="79" t="s">
        <v>291</v>
      </c>
      <c r="AJ154" s="67">
        <f>711.48</f>
        <v>711.48</v>
      </c>
      <c r="AK154" s="67">
        <f>348</f>
        <v>348</v>
      </c>
      <c r="AL154" s="67">
        <f>348</f>
        <v>348</v>
      </c>
      <c r="AM154" s="67">
        <f>348</f>
        <v>348</v>
      </c>
      <c r="AN154" s="67">
        <f>348</f>
        <v>348</v>
      </c>
      <c r="AO154" s="67">
        <f>348</f>
        <v>348</v>
      </c>
      <c r="AP154" s="67">
        <f>348</f>
        <v>348</v>
      </c>
      <c r="AQ154" s="67">
        <f>348</f>
        <v>348</v>
      </c>
      <c r="AR154" s="67">
        <f>348</f>
        <v>348</v>
      </c>
      <c r="AS154" s="67">
        <f>348</f>
        <v>348</v>
      </c>
      <c r="AT154" s="67">
        <f>348</f>
        <v>348</v>
      </c>
      <c r="AU154" s="67">
        <f>348</f>
        <v>348</v>
      </c>
      <c r="AV154" s="57">
        <f t="shared" si="7"/>
        <v>4539.4799999999996</v>
      </c>
    </row>
    <row r="155" spans="1:48" ht="15.75" hidden="1" customHeight="1" x14ac:dyDescent="0.3">
      <c r="A155" s="11"/>
      <c r="B155" s="21"/>
      <c r="C155" s="69"/>
      <c r="D155" s="69"/>
      <c r="E155" s="69"/>
      <c r="F155" s="69"/>
      <c r="G155" s="104">
        <v>3421</v>
      </c>
      <c r="H155" s="95"/>
      <c r="I155" s="93" t="s">
        <v>144</v>
      </c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  <c r="AA155" s="92"/>
      <c r="AB155" s="92"/>
      <c r="AC155" s="92"/>
      <c r="AD155" s="89"/>
      <c r="AE155" s="89"/>
      <c r="AF155" s="89"/>
      <c r="AG155" s="89"/>
      <c r="AH155" s="89"/>
      <c r="AI155" s="79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57">
        <f t="shared" si="7"/>
        <v>0</v>
      </c>
    </row>
    <row r="156" spans="1:48" ht="15.75" hidden="1" customHeight="1" x14ac:dyDescent="0.3">
      <c r="A156" s="11"/>
      <c r="B156" s="21"/>
      <c r="C156" s="69"/>
      <c r="D156" s="69"/>
      <c r="E156" s="69"/>
      <c r="F156" s="69"/>
      <c r="G156" s="104">
        <v>3431</v>
      </c>
      <c r="H156" s="95"/>
      <c r="I156" s="93" t="s">
        <v>145</v>
      </c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  <c r="AA156" s="92"/>
      <c r="AB156" s="92"/>
      <c r="AC156" s="92"/>
      <c r="AD156" s="89"/>
      <c r="AE156" s="89"/>
      <c r="AF156" s="89"/>
      <c r="AG156" s="89"/>
      <c r="AH156" s="89"/>
      <c r="AI156" s="79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  <c r="AV156" s="57">
        <f t="shared" si="7"/>
        <v>0</v>
      </c>
    </row>
    <row r="157" spans="1:48" ht="15.75" hidden="1" customHeight="1" x14ac:dyDescent="0.3">
      <c r="A157" s="11"/>
      <c r="B157" s="21"/>
      <c r="C157" s="69"/>
      <c r="D157" s="69"/>
      <c r="E157" s="69"/>
      <c r="F157" s="69"/>
      <c r="G157" s="103">
        <v>3441</v>
      </c>
      <c r="H157" s="95"/>
      <c r="I157" s="91" t="s">
        <v>146</v>
      </c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  <c r="AB157" s="92"/>
      <c r="AC157" s="92"/>
      <c r="AD157" s="89"/>
      <c r="AE157" s="89"/>
      <c r="AF157" s="89"/>
      <c r="AG157" s="89"/>
      <c r="AH157" s="89"/>
      <c r="AI157" s="79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57">
        <f t="shared" si="7"/>
        <v>0</v>
      </c>
    </row>
    <row r="158" spans="1:48" ht="15.75" hidden="1" customHeight="1" x14ac:dyDescent="0.3">
      <c r="A158" s="11"/>
      <c r="B158" s="21"/>
      <c r="C158" s="69"/>
      <c r="D158" s="69"/>
      <c r="E158" s="69"/>
      <c r="F158" s="69"/>
      <c r="G158" s="103">
        <v>3451</v>
      </c>
      <c r="H158" s="95"/>
      <c r="I158" s="91" t="s">
        <v>147</v>
      </c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  <c r="AB158" s="92"/>
      <c r="AC158" s="92"/>
      <c r="AD158" s="89"/>
      <c r="AE158" s="89"/>
      <c r="AF158" s="89"/>
      <c r="AG158" s="89"/>
      <c r="AH158" s="89"/>
      <c r="AI158" s="79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57">
        <f t="shared" si="7"/>
        <v>0</v>
      </c>
    </row>
    <row r="159" spans="1:48" ht="15.75" hidden="1" customHeight="1" x14ac:dyDescent="0.3">
      <c r="A159" s="11"/>
      <c r="B159" s="21"/>
      <c r="C159" s="69"/>
      <c r="D159" s="69"/>
      <c r="E159" s="69"/>
      <c r="F159" s="69"/>
      <c r="G159" s="104">
        <v>3471</v>
      </c>
      <c r="H159" s="95"/>
      <c r="I159" s="93" t="s">
        <v>148</v>
      </c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  <c r="AC159" s="92"/>
      <c r="AD159" s="89"/>
      <c r="AE159" s="89"/>
      <c r="AF159" s="89"/>
      <c r="AG159" s="89"/>
      <c r="AH159" s="89"/>
      <c r="AI159" s="79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57">
        <f t="shared" si="7"/>
        <v>0</v>
      </c>
    </row>
    <row r="160" spans="1:48" ht="15.75" hidden="1" customHeight="1" x14ac:dyDescent="0.3">
      <c r="A160" s="11"/>
      <c r="B160" s="21"/>
      <c r="C160" s="69"/>
      <c r="D160" s="69"/>
      <c r="E160" s="69"/>
      <c r="F160" s="69"/>
      <c r="G160" s="104">
        <v>3481</v>
      </c>
      <c r="H160" s="95"/>
      <c r="I160" s="93" t="s">
        <v>149</v>
      </c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2"/>
      <c r="AD160" s="89"/>
      <c r="AE160" s="89"/>
      <c r="AF160" s="89"/>
      <c r="AG160" s="89"/>
      <c r="AH160" s="89"/>
      <c r="AI160" s="79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57">
        <f t="shared" si="7"/>
        <v>0</v>
      </c>
    </row>
    <row r="161" spans="1:48" ht="15.75" hidden="1" customHeight="1" x14ac:dyDescent="0.3">
      <c r="A161" s="11"/>
      <c r="B161" s="21"/>
      <c r="C161" s="69"/>
      <c r="D161" s="69"/>
      <c r="E161" s="69"/>
      <c r="F161" s="69"/>
      <c r="G161" s="104">
        <v>3491</v>
      </c>
      <c r="H161" s="95"/>
      <c r="I161" s="93" t="s">
        <v>150</v>
      </c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89"/>
      <c r="AE161" s="89"/>
      <c r="AF161" s="89"/>
      <c r="AG161" s="89"/>
      <c r="AH161" s="89"/>
      <c r="AI161" s="79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57">
        <f t="shared" si="7"/>
        <v>0</v>
      </c>
    </row>
    <row r="162" spans="1:48" ht="28.8" x14ac:dyDescent="0.3">
      <c r="A162" s="11"/>
      <c r="B162" s="21"/>
      <c r="C162" s="69"/>
      <c r="D162" s="69"/>
      <c r="E162" s="69"/>
      <c r="F162" s="69"/>
      <c r="G162" s="103">
        <v>3511</v>
      </c>
      <c r="H162" s="95"/>
      <c r="I162" s="91" t="s">
        <v>151</v>
      </c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89">
        <v>100000</v>
      </c>
      <c r="AE162" s="89"/>
      <c r="AF162" s="89"/>
      <c r="AG162" s="89"/>
      <c r="AH162" s="89"/>
      <c r="AI162" s="79" t="s">
        <v>292</v>
      </c>
      <c r="AJ162" s="67"/>
      <c r="AK162" s="67"/>
      <c r="AL162" s="67"/>
      <c r="AM162" s="67"/>
      <c r="AN162" s="67"/>
      <c r="AO162" s="67"/>
      <c r="AP162" s="67"/>
      <c r="AQ162" s="67"/>
      <c r="AR162" s="67"/>
      <c r="AS162" s="67">
        <v>100000</v>
      </c>
      <c r="AT162" s="67"/>
      <c r="AU162" s="67"/>
      <c r="AV162" s="57">
        <f t="shared" si="7"/>
        <v>100000</v>
      </c>
    </row>
    <row r="163" spans="1:48" ht="30" hidden="1" customHeight="1" x14ac:dyDescent="0.3">
      <c r="A163" s="11"/>
      <c r="B163" s="21"/>
      <c r="C163" s="69"/>
      <c r="D163" s="69"/>
      <c r="E163" s="69"/>
      <c r="F163" s="69"/>
      <c r="G163" s="104">
        <v>3521</v>
      </c>
      <c r="H163" s="95"/>
      <c r="I163" s="93" t="s">
        <v>152</v>
      </c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89"/>
      <c r="AE163" s="89"/>
      <c r="AF163" s="89"/>
      <c r="AG163" s="89"/>
      <c r="AH163" s="89"/>
      <c r="AI163" s="79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57">
        <f t="shared" si="7"/>
        <v>0</v>
      </c>
    </row>
    <row r="164" spans="1:48" ht="27" customHeight="1" x14ac:dyDescent="0.3">
      <c r="A164" s="11"/>
      <c r="B164" s="21"/>
      <c r="C164" s="69"/>
      <c r="D164" s="69"/>
      <c r="E164" s="69"/>
      <c r="F164" s="69"/>
      <c r="G164" s="103">
        <v>3531</v>
      </c>
      <c r="H164" s="95"/>
      <c r="I164" s="91" t="s">
        <v>153</v>
      </c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89">
        <v>20300</v>
      </c>
      <c r="AE164" s="89"/>
      <c r="AF164" s="89"/>
      <c r="AG164" s="89"/>
      <c r="AH164" s="89"/>
      <c r="AI164" s="79" t="s">
        <v>293</v>
      </c>
      <c r="AJ164" s="67"/>
      <c r="AK164" s="67"/>
      <c r="AL164" s="67">
        <f>15000</f>
        <v>15000</v>
      </c>
      <c r="AM164" s="67"/>
      <c r="AN164" s="67"/>
      <c r="AO164" s="67"/>
      <c r="AP164" s="67"/>
      <c r="AQ164" s="67"/>
      <c r="AR164" s="67"/>
      <c r="AS164" s="67">
        <v>4300</v>
      </c>
      <c r="AT164" s="67"/>
      <c r="AU164" s="67"/>
      <c r="AV164" s="57">
        <f t="shared" si="7"/>
        <v>19300</v>
      </c>
    </row>
    <row r="165" spans="1:48" ht="30" hidden="1" customHeight="1" x14ac:dyDescent="0.3">
      <c r="A165" s="11"/>
      <c r="B165" s="21"/>
      <c r="C165" s="69"/>
      <c r="D165" s="69"/>
      <c r="E165" s="69"/>
      <c r="F165" s="69"/>
      <c r="G165" s="103">
        <v>3541</v>
      </c>
      <c r="H165" s="95"/>
      <c r="I165" s="91" t="s">
        <v>154</v>
      </c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89"/>
      <c r="AE165" s="89"/>
      <c r="AF165" s="89"/>
      <c r="AG165" s="89"/>
      <c r="AH165" s="89"/>
      <c r="AI165" s="79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  <c r="AV165" s="57">
        <f t="shared" si="7"/>
        <v>0</v>
      </c>
    </row>
    <row r="166" spans="1:48" ht="15.75" customHeight="1" x14ac:dyDescent="0.3">
      <c r="A166" s="11"/>
      <c r="B166" s="21"/>
      <c r="C166" s="69"/>
      <c r="D166" s="69"/>
      <c r="E166" s="69"/>
      <c r="F166" s="69"/>
      <c r="G166" s="103">
        <v>3551</v>
      </c>
      <c r="H166" s="95"/>
      <c r="I166" s="91" t="s">
        <v>155</v>
      </c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  <c r="AC166" s="92"/>
      <c r="AD166" s="89">
        <v>100000</v>
      </c>
      <c r="AE166" s="89"/>
      <c r="AF166" s="89"/>
      <c r="AG166" s="89"/>
      <c r="AH166" s="89"/>
      <c r="AI166" s="79" t="s">
        <v>294</v>
      </c>
      <c r="AJ166" s="67"/>
      <c r="AK166" s="67"/>
      <c r="AL166" s="67"/>
      <c r="AM166" s="67">
        <f>100000-38800.6</f>
        <v>61199.4</v>
      </c>
      <c r="AN166" s="67"/>
      <c r="AO166" s="67"/>
      <c r="AP166" s="67"/>
      <c r="AQ166" s="67"/>
      <c r="AR166" s="67"/>
      <c r="AS166" s="67"/>
      <c r="AT166" s="67"/>
      <c r="AU166" s="67"/>
      <c r="AV166" s="57">
        <f t="shared" si="7"/>
        <v>61199.4</v>
      </c>
    </row>
    <row r="167" spans="1:48" ht="15.75" hidden="1" customHeight="1" x14ac:dyDescent="0.3">
      <c r="A167" s="11"/>
      <c r="B167" s="21"/>
      <c r="C167" s="69"/>
      <c r="D167" s="69"/>
      <c r="E167" s="69"/>
      <c r="F167" s="69"/>
      <c r="G167" s="104">
        <v>3561</v>
      </c>
      <c r="H167" s="95"/>
      <c r="I167" s="93" t="s">
        <v>156</v>
      </c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  <c r="AA167" s="92"/>
      <c r="AB167" s="92"/>
      <c r="AC167" s="92"/>
      <c r="AD167" s="89"/>
      <c r="AE167" s="89"/>
      <c r="AF167" s="89"/>
      <c r="AG167" s="89"/>
      <c r="AH167" s="89"/>
      <c r="AI167" s="79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57">
        <f t="shared" si="7"/>
        <v>0</v>
      </c>
    </row>
    <row r="168" spans="1:48" ht="30" customHeight="1" x14ac:dyDescent="0.3">
      <c r="A168" s="11"/>
      <c r="B168" s="21"/>
      <c r="C168" s="69"/>
      <c r="D168" s="69"/>
      <c r="E168" s="69"/>
      <c r="F168" s="69"/>
      <c r="G168" s="103">
        <v>3571</v>
      </c>
      <c r="H168" s="95"/>
      <c r="I168" s="91" t="s">
        <v>157</v>
      </c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  <c r="AA168" s="92"/>
      <c r="AB168" s="92"/>
      <c r="AC168" s="92"/>
      <c r="AD168" s="89">
        <v>50000</v>
      </c>
      <c r="AE168" s="89"/>
      <c r="AF168" s="89"/>
      <c r="AG168" s="89"/>
      <c r="AH168" s="89"/>
      <c r="AI168" s="79" t="s">
        <v>295</v>
      </c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85">
        <f t="shared" si="7"/>
        <v>0</v>
      </c>
    </row>
    <row r="169" spans="1:48" ht="15.75" hidden="1" customHeight="1" x14ac:dyDescent="0.3">
      <c r="A169" s="11"/>
      <c r="B169" s="21"/>
      <c r="C169" s="69"/>
      <c r="D169" s="69"/>
      <c r="E169" s="69"/>
      <c r="F169" s="69"/>
      <c r="G169" s="103">
        <v>3581</v>
      </c>
      <c r="H169" s="95"/>
      <c r="I169" s="91" t="s">
        <v>158</v>
      </c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  <c r="AA169" s="92"/>
      <c r="AB169" s="92"/>
      <c r="AC169" s="92"/>
      <c r="AD169" s="89"/>
      <c r="AE169" s="89"/>
      <c r="AF169" s="89"/>
      <c r="AG169" s="89"/>
      <c r="AH169" s="89"/>
      <c r="AI169" s="79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57">
        <f t="shared" si="7"/>
        <v>0</v>
      </c>
    </row>
    <row r="170" spans="1:48" ht="15.75" hidden="1" customHeight="1" x14ac:dyDescent="0.3">
      <c r="A170" s="11"/>
      <c r="B170" s="21"/>
      <c r="C170" s="69"/>
      <c r="D170" s="69"/>
      <c r="E170" s="69"/>
      <c r="F170" s="69"/>
      <c r="G170" s="103">
        <v>3581</v>
      </c>
      <c r="H170" s="95"/>
      <c r="I170" s="91" t="s">
        <v>158</v>
      </c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  <c r="AA170" s="92"/>
      <c r="AB170" s="92"/>
      <c r="AC170" s="92"/>
      <c r="AD170" s="89"/>
      <c r="AE170" s="89"/>
      <c r="AF170" s="89"/>
      <c r="AG170" s="89"/>
      <c r="AH170" s="89"/>
      <c r="AI170" s="79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57">
        <f t="shared" si="7"/>
        <v>0</v>
      </c>
    </row>
    <row r="171" spans="1:48" ht="15.75" hidden="1" customHeight="1" x14ac:dyDescent="0.3">
      <c r="A171" s="11"/>
      <c r="B171" s="21"/>
      <c r="C171" s="69"/>
      <c r="D171" s="69"/>
      <c r="E171" s="69"/>
      <c r="F171" s="69"/>
      <c r="G171" s="104">
        <v>3591</v>
      </c>
      <c r="H171" s="95"/>
      <c r="I171" s="93" t="s">
        <v>159</v>
      </c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  <c r="AA171" s="92"/>
      <c r="AB171" s="92"/>
      <c r="AC171" s="92"/>
      <c r="AD171" s="89"/>
      <c r="AE171" s="89"/>
      <c r="AF171" s="89"/>
      <c r="AG171" s="89"/>
      <c r="AH171" s="89"/>
      <c r="AI171" s="79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57">
        <f t="shared" si="7"/>
        <v>0</v>
      </c>
    </row>
    <row r="172" spans="1:48" ht="30" hidden="1" customHeight="1" x14ac:dyDescent="0.3">
      <c r="A172" s="11"/>
      <c r="B172" s="21"/>
      <c r="C172" s="69"/>
      <c r="D172" s="69"/>
      <c r="E172" s="69"/>
      <c r="F172" s="69"/>
      <c r="G172" s="104">
        <v>3611</v>
      </c>
      <c r="H172" s="95"/>
      <c r="I172" s="93" t="s">
        <v>160</v>
      </c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  <c r="AA172" s="92"/>
      <c r="AB172" s="92"/>
      <c r="AC172" s="92"/>
      <c r="AD172" s="89"/>
      <c r="AE172" s="89"/>
      <c r="AF172" s="89"/>
      <c r="AG172" s="89"/>
      <c r="AH172" s="89"/>
      <c r="AI172" s="79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57">
        <f t="shared" si="7"/>
        <v>0</v>
      </c>
    </row>
    <row r="173" spans="1:48" ht="30" hidden="1" customHeight="1" x14ac:dyDescent="0.3">
      <c r="A173" s="11"/>
      <c r="B173" s="21"/>
      <c r="C173" s="69"/>
      <c r="D173" s="69"/>
      <c r="E173" s="69"/>
      <c r="F173" s="69"/>
      <c r="G173" s="104">
        <v>3611</v>
      </c>
      <c r="H173" s="95"/>
      <c r="I173" s="93" t="s">
        <v>160</v>
      </c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  <c r="AA173" s="92"/>
      <c r="AB173" s="92"/>
      <c r="AC173" s="92"/>
      <c r="AD173" s="89"/>
      <c r="AE173" s="89"/>
      <c r="AF173" s="89"/>
      <c r="AG173" s="89"/>
      <c r="AH173" s="89"/>
      <c r="AI173" s="79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57">
        <f t="shared" si="7"/>
        <v>0</v>
      </c>
    </row>
    <row r="174" spans="1:48" ht="30" hidden="1" customHeight="1" x14ac:dyDescent="0.3">
      <c r="A174" s="11"/>
      <c r="B174" s="21"/>
      <c r="C174" s="69"/>
      <c r="D174" s="69"/>
      <c r="E174" s="69"/>
      <c r="F174" s="69"/>
      <c r="G174" s="104">
        <v>3631</v>
      </c>
      <c r="H174" s="95"/>
      <c r="I174" s="93" t="s">
        <v>161</v>
      </c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  <c r="AB174" s="92"/>
      <c r="AC174" s="92"/>
      <c r="AD174" s="89"/>
      <c r="AE174" s="89"/>
      <c r="AF174" s="89"/>
      <c r="AG174" s="89"/>
      <c r="AH174" s="89"/>
      <c r="AI174" s="79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57">
        <f t="shared" si="7"/>
        <v>0</v>
      </c>
    </row>
    <row r="175" spans="1:48" ht="15.75" hidden="1" customHeight="1" x14ac:dyDescent="0.3">
      <c r="A175" s="11"/>
      <c r="B175" s="21"/>
      <c r="C175" s="69"/>
      <c r="D175" s="69"/>
      <c r="E175" s="69"/>
      <c r="F175" s="69"/>
      <c r="G175" s="104">
        <v>3651</v>
      </c>
      <c r="H175" s="95"/>
      <c r="I175" s="93" t="s">
        <v>162</v>
      </c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  <c r="AA175" s="92"/>
      <c r="AB175" s="92"/>
      <c r="AC175" s="92"/>
      <c r="AD175" s="89"/>
      <c r="AE175" s="89"/>
      <c r="AF175" s="89"/>
      <c r="AG175" s="89"/>
      <c r="AH175" s="89"/>
      <c r="AI175" s="79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57">
        <f t="shared" si="7"/>
        <v>0</v>
      </c>
    </row>
    <row r="176" spans="1:48" ht="15.75" hidden="1" customHeight="1" x14ac:dyDescent="0.3">
      <c r="A176" s="11"/>
      <c r="B176" s="21"/>
      <c r="C176" s="69"/>
      <c r="D176" s="69"/>
      <c r="E176" s="69"/>
      <c r="F176" s="69"/>
      <c r="G176" s="104">
        <v>3661</v>
      </c>
      <c r="H176" s="95"/>
      <c r="I176" s="93" t="s">
        <v>163</v>
      </c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  <c r="AA176" s="92"/>
      <c r="AB176" s="92"/>
      <c r="AC176" s="92"/>
      <c r="AD176" s="89"/>
      <c r="AE176" s="89"/>
      <c r="AF176" s="89"/>
      <c r="AG176" s="89"/>
      <c r="AH176" s="89"/>
      <c r="AI176" s="79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57">
        <f t="shared" si="7"/>
        <v>0</v>
      </c>
    </row>
    <row r="177" spans="1:49" ht="15.75" hidden="1" customHeight="1" x14ac:dyDescent="0.3">
      <c r="A177" s="11"/>
      <c r="B177" s="21"/>
      <c r="C177" s="69"/>
      <c r="D177" s="69"/>
      <c r="E177" s="69"/>
      <c r="F177" s="69"/>
      <c r="G177" s="104">
        <v>3711</v>
      </c>
      <c r="H177" s="95"/>
      <c r="I177" s="93" t="s">
        <v>164</v>
      </c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  <c r="AA177" s="92"/>
      <c r="AB177" s="92"/>
      <c r="AC177" s="92"/>
      <c r="AD177" s="89"/>
      <c r="AE177" s="89"/>
      <c r="AF177" s="89"/>
      <c r="AG177" s="89"/>
      <c r="AH177" s="89"/>
      <c r="AI177" s="79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57">
        <f t="shared" si="7"/>
        <v>0</v>
      </c>
    </row>
    <row r="178" spans="1:49" ht="15.75" hidden="1" customHeight="1" x14ac:dyDescent="0.3">
      <c r="A178" s="11"/>
      <c r="B178" s="21"/>
      <c r="C178" s="69"/>
      <c r="D178" s="69"/>
      <c r="E178" s="69"/>
      <c r="F178" s="69"/>
      <c r="G178" s="104">
        <v>3721</v>
      </c>
      <c r="H178" s="95"/>
      <c r="I178" s="93" t="s">
        <v>165</v>
      </c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  <c r="AA178" s="92"/>
      <c r="AB178" s="92"/>
      <c r="AC178" s="92"/>
      <c r="AD178" s="89"/>
      <c r="AE178" s="89"/>
      <c r="AF178" s="89"/>
      <c r="AG178" s="89"/>
      <c r="AH178" s="89"/>
      <c r="AI178" s="79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57">
        <f t="shared" si="7"/>
        <v>0</v>
      </c>
    </row>
    <row r="179" spans="1:49" ht="15.75" hidden="1" customHeight="1" x14ac:dyDescent="0.3">
      <c r="A179" s="11"/>
      <c r="B179" s="21"/>
      <c r="C179" s="69"/>
      <c r="D179" s="69"/>
      <c r="E179" s="69"/>
      <c r="F179" s="69"/>
      <c r="G179" s="104">
        <v>3751</v>
      </c>
      <c r="H179" s="95"/>
      <c r="I179" s="93" t="s">
        <v>166</v>
      </c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  <c r="AA179" s="92"/>
      <c r="AB179" s="92"/>
      <c r="AC179" s="92"/>
      <c r="AD179" s="89"/>
      <c r="AE179" s="89"/>
      <c r="AF179" s="89"/>
      <c r="AG179" s="89"/>
      <c r="AH179" s="89"/>
      <c r="AI179" s="79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57">
        <f t="shared" si="7"/>
        <v>0</v>
      </c>
    </row>
    <row r="180" spans="1:49" ht="15.75" hidden="1" customHeight="1" x14ac:dyDescent="0.3">
      <c r="A180" s="11"/>
      <c r="B180" s="21"/>
      <c r="C180" s="69"/>
      <c r="D180" s="69"/>
      <c r="E180" s="69"/>
      <c r="F180" s="69"/>
      <c r="G180" s="104">
        <v>3761</v>
      </c>
      <c r="H180" s="95"/>
      <c r="I180" s="93" t="s">
        <v>167</v>
      </c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  <c r="AA180" s="92"/>
      <c r="AB180" s="92"/>
      <c r="AC180" s="92"/>
      <c r="AD180" s="89"/>
      <c r="AE180" s="89">
        <v>0</v>
      </c>
      <c r="AF180" s="89"/>
      <c r="AG180" s="89"/>
      <c r="AH180" s="89"/>
      <c r="AI180" s="79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57">
        <f t="shared" si="7"/>
        <v>0</v>
      </c>
    </row>
    <row r="181" spans="1:49" ht="15.75" hidden="1" customHeight="1" x14ac:dyDescent="0.3">
      <c r="A181" s="11"/>
      <c r="B181" s="21"/>
      <c r="C181" s="69"/>
      <c r="D181" s="69"/>
      <c r="E181" s="69"/>
      <c r="F181" s="69"/>
      <c r="G181" s="104">
        <v>3791</v>
      </c>
      <c r="H181" s="95"/>
      <c r="I181" s="93" t="s">
        <v>168</v>
      </c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  <c r="AA181" s="92"/>
      <c r="AB181" s="92"/>
      <c r="AC181" s="92"/>
      <c r="AD181" s="89"/>
      <c r="AE181" s="89"/>
      <c r="AF181" s="89"/>
      <c r="AG181" s="89"/>
      <c r="AH181" s="89"/>
      <c r="AI181" s="79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57">
        <f t="shared" si="7"/>
        <v>0</v>
      </c>
    </row>
    <row r="182" spans="1:49" ht="15.75" hidden="1" customHeight="1" x14ac:dyDescent="0.3">
      <c r="A182" s="11"/>
      <c r="B182" s="21"/>
      <c r="C182" s="69"/>
      <c r="D182" s="69"/>
      <c r="E182" s="69"/>
      <c r="F182" s="69"/>
      <c r="G182" s="104">
        <v>3811</v>
      </c>
      <c r="H182" s="95"/>
      <c r="I182" s="93" t="s">
        <v>169</v>
      </c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  <c r="AA182" s="92"/>
      <c r="AB182" s="92"/>
      <c r="AC182" s="92"/>
      <c r="AD182" s="89"/>
      <c r="AE182" s="89"/>
      <c r="AF182" s="89"/>
      <c r="AG182" s="89"/>
      <c r="AH182" s="89"/>
      <c r="AI182" s="79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57">
        <f t="shared" si="7"/>
        <v>0</v>
      </c>
    </row>
    <row r="183" spans="1:49" ht="15.75" customHeight="1" x14ac:dyDescent="0.3">
      <c r="A183" s="11"/>
      <c r="B183" s="21"/>
      <c r="C183" s="69"/>
      <c r="D183" s="69"/>
      <c r="E183" s="69"/>
      <c r="F183" s="69"/>
      <c r="G183" s="104">
        <v>3821</v>
      </c>
      <c r="H183" s="95"/>
      <c r="I183" s="93" t="s">
        <v>170</v>
      </c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  <c r="AA183" s="92"/>
      <c r="AB183" s="92"/>
      <c r="AC183" s="92"/>
      <c r="AD183" s="89">
        <v>1500000</v>
      </c>
      <c r="AE183" s="89"/>
      <c r="AF183" s="89"/>
      <c r="AG183" s="89"/>
      <c r="AH183" s="89"/>
      <c r="AI183" s="79" t="s">
        <v>296</v>
      </c>
      <c r="AK183" s="67">
        <f>3600</f>
        <v>3600</v>
      </c>
      <c r="AL183" s="67">
        <v>100000</v>
      </c>
      <c r="AM183" s="67">
        <v>100000</v>
      </c>
      <c r="AN183" s="67">
        <v>100000</v>
      </c>
      <c r="AO183" s="67">
        <v>100000</v>
      </c>
      <c r="AP183" s="67">
        <v>100000</v>
      </c>
      <c r="AQ183" s="67">
        <f>500000+73000</f>
        <v>573000</v>
      </c>
      <c r="AR183" s="67">
        <v>100000</v>
      </c>
      <c r="AS183" s="67">
        <v>100000</v>
      </c>
      <c r="AT183" s="67">
        <v>100000</v>
      </c>
      <c r="AU183" s="67">
        <v>196400</v>
      </c>
      <c r="AV183" s="57">
        <f>SUM(AJ183:AU183)</f>
        <v>1573000</v>
      </c>
      <c r="AW183" s="57"/>
    </row>
    <row r="184" spans="1:49" ht="15.75" hidden="1" customHeight="1" x14ac:dyDescent="0.3">
      <c r="A184" s="11"/>
      <c r="B184" s="21"/>
      <c r="C184" s="69"/>
      <c r="D184" s="69"/>
      <c r="E184" s="69"/>
      <c r="F184" s="69"/>
      <c r="G184" s="104">
        <v>3821</v>
      </c>
      <c r="H184" s="95"/>
      <c r="I184" s="93" t="s">
        <v>170</v>
      </c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92"/>
      <c r="AA184" s="92"/>
      <c r="AB184" s="92"/>
      <c r="AC184" s="92"/>
      <c r="AD184" s="66"/>
      <c r="AE184" s="67"/>
      <c r="AF184" s="67"/>
      <c r="AG184" s="67"/>
      <c r="AH184" s="67"/>
      <c r="AI184" s="79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  <c r="AV184" s="57">
        <f t="shared" si="7"/>
        <v>0</v>
      </c>
    </row>
    <row r="185" spans="1:49" ht="15.75" hidden="1" customHeight="1" x14ac:dyDescent="0.3">
      <c r="A185" s="11"/>
      <c r="B185" s="21"/>
      <c r="C185" s="69"/>
      <c r="D185" s="69"/>
      <c r="E185" s="69"/>
      <c r="F185" s="69"/>
      <c r="G185" s="104">
        <v>3821</v>
      </c>
      <c r="H185" s="95"/>
      <c r="I185" s="93" t="s">
        <v>170</v>
      </c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  <c r="Z185" s="92"/>
      <c r="AA185" s="92"/>
      <c r="AB185" s="92"/>
      <c r="AC185" s="92"/>
      <c r="AD185" s="66"/>
      <c r="AE185" s="67"/>
      <c r="AF185" s="67"/>
      <c r="AG185" s="67"/>
      <c r="AH185" s="67"/>
      <c r="AI185" s="79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57">
        <f t="shared" si="7"/>
        <v>0</v>
      </c>
    </row>
    <row r="186" spans="1:49" ht="15.75" hidden="1" customHeight="1" x14ac:dyDescent="0.3">
      <c r="A186" s="11"/>
      <c r="B186" s="21"/>
      <c r="C186" s="69"/>
      <c r="D186" s="69"/>
      <c r="E186" s="69"/>
      <c r="F186" s="69"/>
      <c r="G186" s="104">
        <v>3821</v>
      </c>
      <c r="H186" s="95"/>
      <c r="I186" s="93" t="s">
        <v>170</v>
      </c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92"/>
      <c r="AA186" s="92"/>
      <c r="AB186" s="92"/>
      <c r="AC186" s="92"/>
      <c r="AD186" s="66"/>
      <c r="AE186" s="67"/>
      <c r="AF186" s="67"/>
      <c r="AG186" s="67"/>
      <c r="AH186" s="67"/>
      <c r="AI186" s="79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  <c r="AV186" s="57">
        <f t="shared" si="7"/>
        <v>0</v>
      </c>
    </row>
    <row r="187" spans="1:49" ht="15.75" hidden="1" customHeight="1" x14ac:dyDescent="0.3">
      <c r="A187" s="11"/>
      <c r="B187" s="21"/>
      <c r="C187" s="69"/>
      <c r="D187" s="69"/>
      <c r="E187" s="69"/>
      <c r="F187" s="69"/>
      <c r="G187" s="104">
        <v>3821</v>
      </c>
      <c r="H187" s="95"/>
      <c r="I187" s="93" t="s">
        <v>170</v>
      </c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  <c r="AA187" s="92"/>
      <c r="AB187" s="92"/>
      <c r="AC187" s="92"/>
      <c r="AD187" s="66"/>
      <c r="AE187" s="67"/>
      <c r="AF187" s="67"/>
      <c r="AG187" s="67"/>
      <c r="AH187" s="67"/>
      <c r="AI187" s="79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  <c r="AV187" s="57">
        <f t="shared" si="7"/>
        <v>0</v>
      </c>
    </row>
    <row r="188" spans="1:49" ht="15.75" hidden="1" customHeight="1" x14ac:dyDescent="0.3">
      <c r="A188" s="11"/>
      <c r="B188" s="21"/>
      <c r="C188" s="69"/>
      <c r="D188" s="69"/>
      <c r="E188" s="69"/>
      <c r="F188" s="69"/>
      <c r="G188" s="104">
        <v>3821</v>
      </c>
      <c r="H188" s="95"/>
      <c r="I188" s="93" t="s">
        <v>170</v>
      </c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66"/>
      <c r="AE188" s="67"/>
      <c r="AF188" s="67"/>
      <c r="AG188" s="67"/>
      <c r="AH188" s="67"/>
      <c r="AI188" s="79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  <c r="AV188" s="57">
        <f t="shared" si="7"/>
        <v>0</v>
      </c>
    </row>
    <row r="189" spans="1:49" ht="15.75" hidden="1" customHeight="1" x14ac:dyDescent="0.3">
      <c r="A189" s="11"/>
      <c r="B189" s="21"/>
      <c r="C189" s="69"/>
      <c r="D189" s="69"/>
      <c r="E189" s="69"/>
      <c r="F189" s="69"/>
      <c r="G189" s="104">
        <v>3821</v>
      </c>
      <c r="H189" s="95"/>
      <c r="I189" s="93" t="s">
        <v>170</v>
      </c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  <c r="AC189" s="92"/>
      <c r="AD189" s="66"/>
      <c r="AE189" s="67"/>
      <c r="AF189" s="67"/>
      <c r="AG189" s="67"/>
      <c r="AH189" s="67"/>
      <c r="AI189" s="79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  <c r="AV189" s="57">
        <f t="shared" si="7"/>
        <v>0</v>
      </c>
    </row>
    <row r="190" spans="1:49" ht="15.75" hidden="1" customHeight="1" x14ac:dyDescent="0.3">
      <c r="A190" s="11"/>
      <c r="B190" s="21"/>
      <c r="C190" s="69"/>
      <c r="D190" s="69"/>
      <c r="E190" s="69"/>
      <c r="F190" s="69"/>
      <c r="G190" s="104">
        <v>3831</v>
      </c>
      <c r="H190" s="95"/>
      <c r="I190" s="93" t="s">
        <v>171</v>
      </c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66"/>
      <c r="AE190" s="67"/>
      <c r="AF190" s="67"/>
      <c r="AG190" s="67"/>
      <c r="AH190" s="67"/>
      <c r="AI190" s="79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  <c r="AV190" s="57">
        <f t="shared" si="7"/>
        <v>0</v>
      </c>
    </row>
    <row r="191" spans="1:49" ht="15.75" hidden="1" customHeight="1" x14ac:dyDescent="0.3">
      <c r="A191" s="11"/>
      <c r="B191" s="21"/>
      <c r="C191" s="69"/>
      <c r="D191" s="69"/>
      <c r="E191" s="69"/>
      <c r="F191" s="69"/>
      <c r="G191" s="104">
        <v>3841</v>
      </c>
      <c r="H191" s="95"/>
      <c r="I191" s="93" t="s">
        <v>172</v>
      </c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66"/>
      <c r="AE191" s="67"/>
      <c r="AF191" s="67"/>
      <c r="AG191" s="67"/>
      <c r="AH191" s="67"/>
      <c r="AI191" s="79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57">
        <f t="shared" si="7"/>
        <v>0</v>
      </c>
    </row>
    <row r="192" spans="1:49" ht="15.75" hidden="1" customHeight="1" x14ac:dyDescent="0.3">
      <c r="A192" s="11"/>
      <c r="B192" s="21"/>
      <c r="C192" s="69"/>
      <c r="D192" s="69"/>
      <c r="E192" s="69"/>
      <c r="F192" s="69"/>
      <c r="G192" s="104">
        <v>3911</v>
      </c>
      <c r="H192" s="95"/>
      <c r="I192" s="93" t="s">
        <v>173</v>
      </c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66"/>
      <c r="AE192" s="67"/>
      <c r="AF192" s="67"/>
      <c r="AG192" s="67"/>
      <c r="AH192" s="67"/>
      <c r="AI192" s="79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57">
        <f t="shared" si="7"/>
        <v>0</v>
      </c>
    </row>
    <row r="193" spans="1:49" ht="15.75" hidden="1" customHeight="1" x14ac:dyDescent="0.3">
      <c r="A193" s="11"/>
      <c r="B193" s="21"/>
      <c r="C193" s="69"/>
      <c r="D193" s="69"/>
      <c r="E193" s="69"/>
      <c r="F193" s="69"/>
      <c r="G193" s="104">
        <v>3921</v>
      </c>
      <c r="H193" s="95"/>
      <c r="I193" s="93" t="s">
        <v>174</v>
      </c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  <c r="AA193" s="92"/>
      <c r="AB193" s="92"/>
      <c r="AC193" s="92"/>
      <c r="AD193" s="66"/>
      <c r="AE193" s="67"/>
      <c r="AF193" s="67"/>
      <c r="AG193" s="67"/>
      <c r="AH193" s="67"/>
      <c r="AI193" s="79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  <c r="AV193" s="57">
        <f t="shared" si="7"/>
        <v>0</v>
      </c>
    </row>
    <row r="194" spans="1:49" ht="15.75" hidden="1" customHeight="1" x14ac:dyDescent="0.3">
      <c r="A194" s="11"/>
      <c r="B194" s="21"/>
      <c r="C194" s="69"/>
      <c r="D194" s="69"/>
      <c r="E194" s="69"/>
      <c r="F194" s="69"/>
      <c r="G194" s="104">
        <v>3922</v>
      </c>
      <c r="H194" s="95"/>
      <c r="I194" s="93" t="s">
        <v>175</v>
      </c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  <c r="AA194" s="92"/>
      <c r="AB194" s="92"/>
      <c r="AC194" s="92"/>
      <c r="AD194" s="66"/>
      <c r="AE194" s="67"/>
      <c r="AF194" s="67"/>
      <c r="AG194" s="67"/>
      <c r="AH194" s="67"/>
      <c r="AI194" s="79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  <c r="AV194" s="57">
        <f t="shared" si="7"/>
        <v>0</v>
      </c>
    </row>
    <row r="195" spans="1:49" ht="15.75" hidden="1" customHeight="1" x14ac:dyDescent="0.3">
      <c r="A195" s="11"/>
      <c r="B195" s="21"/>
      <c r="C195" s="69"/>
      <c r="D195" s="69"/>
      <c r="E195" s="69"/>
      <c r="F195" s="69"/>
      <c r="G195" s="104">
        <v>3941</v>
      </c>
      <c r="H195" s="95"/>
      <c r="I195" s="93" t="s">
        <v>176</v>
      </c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  <c r="AA195" s="92"/>
      <c r="AB195" s="92"/>
      <c r="AC195" s="92"/>
      <c r="AD195" s="66"/>
      <c r="AE195" s="67"/>
      <c r="AF195" s="67"/>
      <c r="AG195" s="67"/>
      <c r="AH195" s="67"/>
      <c r="AI195" s="79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57">
        <f t="shared" si="7"/>
        <v>0</v>
      </c>
    </row>
    <row r="196" spans="1:49" ht="15.75" hidden="1" customHeight="1" x14ac:dyDescent="0.3">
      <c r="A196" s="11"/>
      <c r="B196" s="21"/>
      <c r="C196" s="69"/>
      <c r="D196" s="69"/>
      <c r="E196" s="69"/>
      <c r="F196" s="69"/>
      <c r="G196" s="104">
        <v>3942</v>
      </c>
      <c r="H196" s="95"/>
      <c r="I196" s="93" t="s">
        <v>177</v>
      </c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  <c r="AA196" s="92"/>
      <c r="AB196" s="92"/>
      <c r="AC196" s="92"/>
      <c r="AD196" s="66"/>
      <c r="AE196" s="67"/>
      <c r="AF196" s="67"/>
      <c r="AG196" s="67"/>
      <c r="AH196" s="67"/>
      <c r="AI196" s="79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57">
        <f t="shared" si="7"/>
        <v>0</v>
      </c>
    </row>
    <row r="197" spans="1:49" ht="15.75" hidden="1" customHeight="1" x14ac:dyDescent="0.3">
      <c r="A197" s="11"/>
      <c r="B197" s="21"/>
      <c r="C197" s="69"/>
      <c r="D197" s="69"/>
      <c r="E197" s="69"/>
      <c r="F197" s="69"/>
      <c r="G197" s="104">
        <v>3951</v>
      </c>
      <c r="H197" s="95"/>
      <c r="I197" s="93" t="s">
        <v>178</v>
      </c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  <c r="AA197" s="92"/>
      <c r="AB197" s="92"/>
      <c r="AC197" s="92"/>
      <c r="AD197" s="66"/>
      <c r="AE197" s="67"/>
      <c r="AF197" s="67"/>
      <c r="AG197" s="67"/>
      <c r="AH197" s="67"/>
      <c r="AI197" s="79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57">
        <f t="shared" ref="AV197:AV200" si="9">SUM(AJ197:AU197)</f>
        <v>0</v>
      </c>
    </row>
    <row r="198" spans="1:49" ht="15.75" hidden="1" customHeight="1" x14ac:dyDescent="0.3">
      <c r="A198" s="11"/>
      <c r="B198" s="21"/>
      <c r="C198" s="69"/>
      <c r="D198" s="69"/>
      <c r="E198" s="69"/>
      <c r="F198" s="69"/>
      <c r="G198" s="104">
        <v>3961</v>
      </c>
      <c r="H198" s="95"/>
      <c r="I198" s="93" t="s">
        <v>179</v>
      </c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  <c r="AA198" s="92"/>
      <c r="AB198" s="92"/>
      <c r="AC198" s="92"/>
      <c r="AD198" s="66"/>
      <c r="AE198" s="67"/>
      <c r="AF198" s="67"/>
      <c r="AG198" s="67"/>
      <c r="AH198" s="67"/>
      <c r="AI198" s="79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  <c r="AV198" s="57">
        <f t="shared" si="9"/>
        <v>0</v>
      </c>
    </row>
    <row r="199" spans="1:49" ht="15.75" hidden="1" customHeight="1" x14ac:dyDescent="0.3">
      <c r="A199" s="11"/>
      <c r="B199" s="21"/>
      <c r="C199" s="69"/>
      <c r="D199" s="69"/>
      <c r="E199" s="69"/>
      <c r="F199" s="69"/>
      <c r="G199" s="104">
        <v>3962</v>
      </c>
      <c r="H199" s="95"/>
      <c r="I199" s="93" t="s">
        <v>180</v>
      </c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92"/>
      <c r="AA199" s="92"/>
      <c r="AB199" s="92"/>
      <c r="AC199" s="92"/>
      <c r="AD199" s="66"/>
      <c r="AE199" s="67"/>
      <c r="AF199" s="67"/>
      <c r="AG199" s="67"/>
      <c r="AH199" s="67"/>
      <c r="AI199" s="79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  <c r="AV199" s="57">
        <f t="shared" si="9"/>
        <v>0</v>
      </c>
    </row>
    <row r="200" spans="1:49" ht="30" hidden="1" customHeight="1" x14ac:dyDescent="0.3">
      <c r="A200" s="11"/>
      <c r="B200" s="21"/>
      <c r="C200" s="69"/>
      <c r="D200" s="69"/>
      <c r="E200" s="69"/>
      <c r="F200" s="69"/>
      <c r="G200" s="104">
        <v>3991</v>
      </c>
      <c r="H200" s="95"/>
      <c r="I200" s="93" t="s">
        <v>181</v>
      </c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92"/>
      <c r="Y200" s="92"/>
      <c r="Z200" s="92"/>
      <c r="AA200" s="92"/>
      <c r="AB200" s="92"/>
      <c r="AC200" s="92"/>
      <c r="AD200" s="66"/>
      <c r="AE200" s="67"/>
      <c r="AF200" s="67"/>
      <c r="AG200" s="67"/>
      <c r="AH200" s="67"/>
      <c r="AI200" s="79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57">
        <f t="shared" si="9"/>
        <v>0</v>
      </c>
    </row>
    <row r="201" spans="1:49" ht="15.75" customHeight="1" x14ac:dyDescent="0.3">
      <c r="A201" s="11"/>
      <c r="B201" s="21"/>
      <c r="C201" s="69"/>
      <c r="D201" s="69"/>
      <c r="E201" s="69"/>
      <c r="F201" s="69"/>
      <c r="G201" s="35"/>
      <c r="H201" s="35"/>
      <c r="I201" s="59" t="s">
        <v>182</v>
      </c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  <c r="AC201" s="59"/>
      <c r="AD201" s="90">
        <f>SUM(AD137:AD183)</f>
        <v>3309471.26</v>
      </c>
      <c r="AE201" s="90"/>
      <c r="AF201" s="90"/>
      <c r="AG201" s="90"/>
      <c r="AH201" s="90"/>
      <c r="AI201" s="79"/>
      <c r="AJ201" s="83">
        <f>SUM(AJ137:AJ183)</f>
        <v>146930.51</v>
      </c>
      <c r="AK201" s="83">
        <f>SUM(AK137:AK183)</f>
        <v>123147.04999999999</v>
      </c>
      <c r="AL201" s="83">
        <f t="shared" ref="AL201:AU201" si="10">SUM(AL137:AL183)</f>
        <v>234547</v>
      </c>
      <c r="AM201" s="83">
        <f t="shared" si="10"/>
        <v>280746.09999999998</v>
      </c>
      <c r="AN201" s="83">
        <f t="shared" si="10"/>
        <v>245546.69999999998</v>
      </c>
      <c r="AO201" s="83">
        <f t="shared" si="10"/>
        <v>219115.69999999998</v>
      </c>
      <c r="AP201" s="83">
        <f t="shared" si="10"/>
        <v>219115.69999999998</v>
      </c>
      <c r="AQ201" s="83">
        <f t="shared" si="10"/>
        <v>763959.7</v>
      </c>
      <c r="AR201" s="83">
        <f t="shared" si="10"/>
        <v>218915.69999999998</v>
      </c>
      <c r="AS201" s="83">
        <f t="shared" si="10"/>
        <v>323215.69999999995</v>
      </c>
      <c r="AT201" s="83">
        <f t="shared" si="10"/>
        <v>218915.69999999998</v>
      </c>
      <c r="AU201" s="83">
        <f t="shared" si="10"/>
        <v>315315.69999999995</v>
      </c>
      <c r="AV201" s="57">
        <f>SUM(AJ201:AU201)</f>
        <v>3309471.2600000007</v>
      </c>
      <c r="AW201" s="57">
        <f>AV201-AD201</f>
        <v>0</v>
      </c>
    </row>
    <row r="202" spans="1:49" ht="30" hidden="1" customHeight="1" x14ac:dyDescent="0.3">
      <c r="A202" s="11"/>
      <c r="B202" s="21"/>
      <c r="C202" s="69"/>
      <c r="D202" s="69"/>
      <c r="E202" s="69"/>
      <c r="F202" s="69"/>
      <c r="G202" s="61">
        <v>4211</v>
      </c>
      <c r="H202" s="63"/>
      <c r="I202" s="62" t="s">
        <v>183</v>
      </c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6"/>
      <c r="AE202" s="67"/>
      <c r="AF202" s="67"/>
      <c r="AG202" s="67"/>
      <c r="AH202" s="67"/>
      <c r="AI202" s="79"/>
      <c r="AJ202" s="83"/>
      <c r="AK202" s="83"/>
      <c r="AL202" s="83"/>
      <c r="AM202" s="83"/>
      <c r="AN202" s="83"/>
      <c r="AO202" s="83"/>
      <c r="AP202" s="83"/>
      <c r="AQ202" s="83"/>
      <c r="AR202" s="83"/>
      <c r="AS202" s="83"/>
      <c r="AT202" s="83"/>
      <c r="AU202" s="83"/>
      <c r="AV202" s="57">
        <f t="shared" ref="AV202:AV250" si="11">SUM(AJ202:AU202)</f>
        <v>0</v>
      </c>
    </row>
    <row r="203" spans="1:49" ht="15.75" hidden="1" customHeight="1" x14ac:dyDescent="0.3">
      <c r="A203" s="11"/>
      <c r="B203" s="21"/>
      <c r="C203" s="69"/>
      <c r="D203" s="69"/>
      <c r="E203" s="69"/>
      <c r="F203" s="69"/>
      <c r="G203" s="61">
        <v>4251</v>
      </c>
      <c r="H203" s="63"/>
      <c r="I203" s="62" t="s">
        <v>184</v>
      </c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6"/>
      <c r="AE203" s="67"/>
      <c r="AF203" s="67"/>
      <c r="AG203" s="67"/>
      <c r="AH203" s="67"/>
      <c r="AI203" s="79"/>
      <c r="AJ203" s="83"/>
      <c r="AK203" s="83"/>
      <c r="AL203" s="83"/>
      <c r="AM203" s="83"/>
      <c r="AN203" s="83"/>
      <c r="AO203" s="83"/>
      <c r="AP203" s="83"/>
      <c r="AQ203" s="83"/>
      <c r="AR203" s="83"/>
      <c r="AS203" s="83"/>
      <c r="AT203" s="83"/>
      <c r="AU203" s="83"/>
      <c r="AV203" s="57">
        <f t="shared" si="11"/>
        <v>0</v>
      </c>
    </row>
    <row r="204" spans="1:49" ht="15.75" hidden="1" customHeight="1" x14ac:dyDescent="0.3">
      <c r="A204" s="11"/>
      <c r="B204" s="21"/>
      <c r="C204" s="69"/>
      <c r="D204" s="69"/>
      <c r="E204" s="69"/>
      <c r="F204" s="69"/>
      <c r="G204" s="61">
        <v>4311</v>
      </c>
      <c r="H204" s="63"/>
      <c r="I204" s="62" t="s">
        <v>185</v>
      </c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6"/>
      <c r="AE204" s="67"/>
      <c r="AF204" s="67"/>
      <c r="AG204" s="67"/>
      <c r="AH204" s="67"/>
      <c r="AI204" s="79"/>
      <c r="AJ204" s="83"/>
      <c r="AK204" s="83"/>
      <c r="AL204" s="83"/>
      <c r="AM204" s="83"/>
      <c r="AN204" s="83"/>
      <c r="AO204" s="83"/>
      <c r="AP204" s="83"/>
      <c r="AQ204" s="83"/>
      <c r="AR204" s="83"/>
      <c r="AS204" s="83"/>
      <c r="AT204" s="83"/>
      <c r="AU204" s="83"/>
      <c r="AV204" s="57">
        <f t="shared" si="11"/>
        <v>0</v>
      </c>
    </row>
    <row r="205" spans="1:49" ht="15.75" hidden="1" customHeight="1" x14ac:dyDescent="0.3">
      <c r="A205" s="11"/>
      <c r="B205" s="21"/>
      <c r="C205" s="69"/>
      <c r="D205" s="69"/>
      <c r="E205" s="69"/>
      <c r="F205" s="69"/>
      <c r="G205" s="61">
        <v>4331</v>
      </c>
      <c r="H205" s="63"/>
      <c r="I205" s="62" t="s">
        <v>186</v>
      </c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6"/>
      <c r="AE205" s="67"/>
      <c r="AF205" s="67"/>
      <c r="AG205" s="67"/>
      <c r="AH205" s="67"/>
      <c r="AI205" s="79"/>
      <c r="AJ205" s="83"/>
      <c r="AK205" s="83"/>
      <c r="AL205" s="83"/>
      <c r="AM205" s="83"/>
      <c r="AN205" s="83"/>
      <c r="AO205" s="83"/>
      <c r="AP205" s="83"/>
      <c r="AQ205" s="83"/>
      <c r="AR205" s="83"/>
      <c r="AS205" s="83"/>
      <c r="AT205" s="83"/>
      <c r="AU205" s="83"/>
      <c r="AV205" s="57">
        <f t="shared" si="11"/>
        <v>0</v>
      </c>
    </row>
    <row r="206" spans="1:49" ht="15.75" hidden="1" customHeight="1" x14ac:dyDescent="0.3">
      <c r="A206" s="11"/>
      <c r="B206" s="21"/>
      <c r="C206" s="69"/>
      <c r="D206" s="69"/>
      <c r="E206" s="69"/>
      <c r="F206" s="69"/>
      <c r="G206" s="61">
        <v>4411</v>
      </c>
      <c r="H206" s="63"/>
      <c r="I206" s="62" t="s">
        <v>187</v>
      </c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6"/>
      <c r="AE206" s="67"/>
      <c r="AF206" s="67"/>
      <c r="AG206" s="67"/>
      <c r="AH206" s="67"/>
      <c r="AI206" s="79"/>
      <c r="AJ206" s="83"/>
      <c r="AK206" s="83"/>
      <c r="AL206" s="83"/>
      <c r="AM206" s="83"/>
      <c r="AN206" s="83"/>
      <c r="AO206" s="83"/>
      <c r="AP206" s="83"/>
      <c r="AQ206" s="83"/>
      <c r="AR206" s="83"/>
      <c r="AS206" s="83"/>
      <c r="AT206" s="83"/>
      <c r="AU206" s="83"/>
      <c r="AV206" s="57">
        <f t="shared" si="11"/>
        <v>0</v>
      </c>
    </row>
    <row r="207" spans="1:49" ht="15.75" hidden="1" customHeight="1" x14ac:dyDescent="0.3">
      <c r="A207" s="11"/>
      <c r="B207" s="21"/>
      <c r="C207" s="69"/>
      <c r="D207" s="69"/>
      <c r="E207" s="69"/>
      <c r="F207" s="69"/>
      <c r="G207" s="61">
        <v>4411</v>
      </c>
      <c r="H207" s="63"/>
      <c r="I207" s="62" t="s">
        <v>187</v>
      </c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6"/>
      <c r="AE207" s="67"/>
      <c r="AF207" s="67"/>
      <c r="AG207" s="67"/>
      <c r="AH207" s="67"/>
      <c r="AI207" s="79"/>
      <c r="AJ207" s="83"/>
      <c r="AK207" s="83"/>
      <c r="AL207" s="83"/>
      <c r="AM207" s="83"/>
      <c r="AN207" s="83"/>
      <c r="AO207" s="83"/>
      <c r="AP207" s="83"/>
      <c r="AQ207" s="83"/>
      <c r="AR207" s="83"/>
      <c r="AS207" s="83"/>
      <c r="AT207" s="83"/>
      <c r="AU207" s="83"/>
      <c r="AV207" s="57">
        <f t="shared" si="11"/>
        <v>0</v>
      </c>
    </row>
    <row r="208" spans="1:49" ht="15.75" hidden="1" customHeight="1" x14ac:dyDescent="0.3">
      <c r="A208" s="11"/>
      <c r="B208" s="21"/>
      <c r="C208" s="69"/>
      <c r="D208" s="69"/>
      <c r="E208" s="69"/>
      <c r="F208" s="69"/>
      <c r="G208" s="61">
        <v>4421</v>
      </c>
      <c r="H208" s="63"/>
      <c r="I208" s="62" t="s">
        <v>188</v>
      </c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6"/>
      <c r="AE208" s="67"/>
      <c r="AF208" s="67"/>
      <c r="AG208" s="67"/>
      <c r="AH208" s="67"/>
      <c r="AI208" s="79"/>
      <c r="AJ208" s="83"/>
      <c r="AK208" s="83"/>
      <c r="AL208" s="83"/>
      <c r="AM208" s="83"/>
      <c r="AN208" s="83"/>
      <c r="AO208" s="83"/>
      <c r="AP208" s="83"/>
      <c r="AQ208" s="83"/>
      <c r="AR208" s="83"/>
      <c r="AS208" s="83"/>
      <c r="AT208" s="83"/>
      <c r="AU208" s="83"/>
      <c r="AV208" s="57">
        <f t="shared" si="11"/>
        <v>0</v>
      </c>
    </row>
    <row r="209" spans="1:48" ht="15.75" hidden="1" customHeight="1" x14ac:dyDescent="0.3">
      <c r="A209" s="11"/>
      <c r="B209" s="21"/>
      <c r="C209" s="69"/>
      <c r="D209" s="69"/>
      <c r="E209" s="69"/>
      <c r="F209" s="69"/>
      <c r="G209" s="61">
        <v>4431</v>
      </c>
      <c r="H209" s="63"/>
      <c r="I209" s="62" t="s">
        <v>189</v>
      </c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6"/>
      <c r="AE209" s="67"/>
      <c r="AF209" s="67"/>
      <c r="AG209" s="67"/>
      <c r="AH209" s="67"/>
      <c r="AI209" s="79"/>
      <c r="AJ209" s="83"/>
      <c r="AK209" s="83"/>
      <c r="AL209" s="83"/>
      <c r="AM209" s="83"/>
      <c r="AN209" s="83"/>
      <c r="AO209" s="83"/>
      <c r="AP209" s="83"/>
      <c r="AQ209" s="83"/>
      <c r="AR209" s="83"/>
      <c r="AS209" s="83"/>
      <c r="AT209" s="83"/>
      <c r="AU209" s="83"/>
      <c r="AV209" s="57">
        <f t="shared" si="11"/>
        <v>0</v>
      </c>
    </row>
    <row r="210" spans="1:48" ht="15.75" hidden="1" customHeight="1" x14ac:dyDescent="0.3">
      <c r="A210" s="11"/>
      <c r="B210" s="21"/>
      <c r="C210" s="69"/>
      <c r="D210" s="69"/>
      <c r="E210" s="69"/>
      <c r="F210" s="69"/>
      <c r="G210" s="61">
        <v>4431</v>
      </c>
      <c r="H210" s="63"/>
      <c r="I210" s="62" t="s">
        <v>189</v>
      </c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6"/>
      <c r="AE210" s="67"/>
      <c r="AF210" s="67"/>
      <c r="AG210" s="67"/>
      <c r="AH210" s="67"/>
      <c r="AI210" s="79"/>
      <c r="AJ210" s="83"/>
      <c r="AK210" s="83"/>
      <c r="AL210" s="83"/>
      <c r="AM210" s="83"/>
      <c r="AN210" s="83"/>
      <c r="AO210" s="83"/>
      <c r="AP210" s="83"/>
      <c r="AQ210" s="83"/>
      <c r="AR210" s="83"/>
      <c r="AS210" s="83"/>
      <c r="AT210" s="83"/>
      <c r="AU210" s="83"/>
      <c r="AV210" s="57">
        <f t="shared" si="11"/>
        <v>0</v>
      </c>
    </row>
    <row r="211" spans="1:48" ht="15.75" hidden="1" customHeight="1" x14ac:dyDescent="0.3">
      <c r="A211" s="11"/>
      <c r="B211" s="21"/>
      <c r="C211" s="69"/>
      <c r="D211" s="69"/>
      <c r="E211" s="69"/>
      <c r="F211" s="69"/>
      <c r="G211" s="61">
        <v>4451</v>
      </c>
      <c r="H211" s="63"/>
      <c r="I211" s="62" t="s">
        <v>190</v>
      </c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6"/>
      <c r="AE211" s="67"/>
      <c r="AF211" s="67"/>
      <c r="AG211" s="67"/>
      <c r="AH211" s="67"/>
      <c r="AI211" s="79"/>
      <c r="AJ211" s="83"/>
      <c r="AK211" s="83"/>
      <c r="AL211" s="83"/>
      <c r="AM211" s="83"/>
      <c r="AN211" s="83"/>
      <c r="AO211" s="83"/>
      <c r="AP211" s="83"/>
      <c r="AQ211" s="83"/>
      <c r="AR211" s="83"/>
      <c r="AS211" s="83"/>
      <c r="AT211" s="83"/>
      <c r="AU211" s="83"/>
      <c r="AV211" s="57">
        <f t="shared" si="11"/>
        <v>0</v>
      </c>
    </row>
    <row r="212" spans="1:48" ht="15.75" hidden="1" customHeight="1" x14ac:dyDescent="0.3">
      <c r="A212" s="11"/>
      <c r="B212" s="21"/>
      <c r="C212" s="69"/>
      <c r="D212" s="69"/>
      <c r="E212" s="69"/>
      <c r="F212" s="69"/>
      <c r="G212" s="61">
        <v>4451</v>
      </c>
      <c r="H212" s="63"/>
      <c r="I212" s="62" t="s">
        <v>190</v>
      </c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6"/>
      <c r="AE212" s="67"/>
      <c r="AF212" s="67"/>
      <c r="AG212" s="67"/>
      <c r="AH212" s="67"/>
      <c r="AI212" s="79"/>
      <c r="AJ212" s="83"/>
      <c r="AK212" s="83"/>
      <c r="AL212" s="83"/>
      <c r="AM212" s="83"/>
      <c r="AN212" s="83"/>
      <c r="AO212" s="83"/>
      <c r="AP212" s="83"/>
      <c r="AQ212" s="83"/>
      <c r="AR212" s="83"/>
      <c r="AS212" s="83"/>
      <c r="AT212" s="83"/>
      <c r="AU212" s="83"/>
      <c r="AV212" s="57">
        <f t="shared" si="11"/>
        <v>0</v>
      </c>
    </row>
    <row r="213" spans="1:48" ht="15.75" hidden="1" customHeight="1" x14ac:dyDescent="0.3">
      <c r="A213" s="11"/>
      <c r="B213" s="21"/>
      <c r="C213" s="69"/>
      <c r="D213" s="69"/>
      <c r="E213" s="69"/>
      <c r="F213" s="69"/>
      <c r="G213" s="61">
        <v>4451</v>
      </c>
      <c r="H213" s="63"/>
      <c r="I213" s="62" t="s">
        <v>190</v>
      </c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6"/>
      <c r="AE213" s="67"/>
      <c r="AF213" s="67"/>
      <c r="AG213" s="67"/>
      <c r="AH213" s="67"/>
      <c r="AI213" s="79"/>
      <c r="AJ213" s="83"/>
      <c r="AK213" s="83"/>
      <c r="AL213" s="83"/>
      <c r="AM213" s="83"/>
      <c r="AN213" s="83"/>
      <c r="AO213" s="83"/>
      <c r="AP213" s="83"/>
      <c r="AQ213" s="83"/>
      <c r="AR213" s="83"/>
      <c r="AS213" s="83"/>
      <c r="AT213" s="83"/>
      <c r="AU213" s="83"/>
      <c r="AV213" s="57">
        <f t="shared" si="11"/>
        <v>0</v>
      </c>
    </row>
    <row r="214" spans="1:48" ht="15.75" hidden="1" customHeight="1" x14ac:dyDescent="0.3">
      <c r="A214" s="11"/>
      <c r="B214" s="21"/>
      <c r="C214" s="69"/>
      <c r="D214" s="69"/>
      <c r="E214" s="69"/>
      <c r="F214" s="69"/>
      <c r="G214" s="61">
        <v>4451</v>
      </c>
      <c r="H214" s="63"/>
      <c r="I214" s="62" t="s">
        <v>190</v>
      </c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6"/>
      <c r="AE214" s="67"/>
      <c r="AF214" s="67"/>
      <c r="AG214" s="67"/>
      <c r="AH214" s="67"/>
      <c r="AI214" s="79"/>
      <c r="AJ214" s="83"/>
      <c r="AK214" s="83"/>
      <c r="AL214" s="83"/>
      <c r="AM214" s="83"/>
      <c r="AN214" s="83"/>
      <c r="AO214" s="83"/>
      <c r="AP214" s="83"/>
      <c r="AQ214" s="83"/>
      <c r="AR214" s="83"/>
      <c r="AS214" s="83"/>
      <c r="AT214" s="83"/>
      <c r="AU214" s="83"/>
      <c r="AV214" s="57">
        <f t="shared" si="11"/>
        <v>0</v>
      </c>
    </row>
    <row r="215" spans="1:48" ht="15.75" hidden="1" customHeight="1" x14ac:dyDescent="0.3">
      <c r="A215" s="11"/>
      <c r="B215" s="21"/>
      <c r="C215" s="69"/>
      <c r="D215" s="69"/>
      <c r="E215" s="69"/>
      <c r="F215" s="69"/>
      <c r="G215" s="61">
        <v>4451</v>
      </c>
      <c r="H215" s="63"/>
      <c r="I215" s="62" t="s">
        <v>190</v>
      </c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6"/>
      <c r="AE215" s="67"/>
      <c r="AF215" s="67"/>
      <c r="AG215" s="67"/>
      <c r="AH215" s="67"/>
      <c r="AI215" s="79"/>
      <c r="AJ215" s="83"/>
      <c r="AK215" s="83"/>
      <c r="AL215" s="83"/>
      <c r="AM215" s="83"/>
      <c r="AN215" s="83"/>
      <c r="AO215" s="83"/>
      <c r="AP215" s="83"/>
      <c r="AQ215" s="83"/>
      <c r="AR215" s="83"/>
      <c r="AS215" s="83"/>
      <c r="AT215" s="83"/>
      <c r="AU215" s="83"/>
      <c r="AV215" s="57">
        <f t="shared" si="11"/>
        <v>0</v>
      </c>
    </row>
    <row r="216" spans="1:48" ht="15.75" hidden="1" customHeight="1" x14ac:dyDescent="0.3">
      <c r="A216" s="11"/>
      <c r="B216" s="21"/>
      <c r="C216" s="69"/>
      <c r="D216" s="69"/>
      <c r="E216" s="69"/>
      <c r="F216" s="69"/>
      <c r="G216" s="61">
        <v>4451</v>
      </c>
      <c r="H216" s="63"/>
      <c r="I216" s="62" t="s">
        <v>190</v>
      </c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6"/>
      <c r="AE216" s="67"/>
      <c r="AF216" s="67"/>
      <c r="AG216" s="67"/>
      <c r="AH216" s="67"/>
      <c r="AI216" s="79"/>
      <c r="AJ216" s="83"/>
      <c r="AK216" s="83"/>
      <c r="AL216" s="83"/>
      <c r="AM216" s="83"/>
      <c r="AN216" s="83"/>
      <c r="AO216" s="83"/>
      <c r="AP216" s="83"/>
      <c r="AQ216" s="83"/>
      <c r="AR216" s="83"/>
      <c r="AS216" s="83"/>
      <c r="AT216" s="83"/>
      <c r="AU216" s="83"/>
      <c r="AV216" s="57">
        <f t="shared" si="11"/>
        <v>0</v>
      </c>
    </row>
    <row r="217" spans="1:48" ht="15.75" hidden="1" customHeight="1" x14ac:dyDescent="0.3">
      <c r="A217" s="11"/>
      <c r="B217" s="21"/>
      <c r="C217" s="69"/>
      <c r="D217" s="69"/>
      <c r="E217" s="69"/>
      <c r="F217" s="69"/>
      <c r="G217" s="61">
        <v>4461</v>
      </c>
      <c r="H217" s="63"/>
      <c r="I217" s="62" t="s">
        <v>191</v>
      </c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6"/>
      <c r="AE217" s="67"/>
      <c r="AF217" s="67"/>
      <c r="AG217" s="67"/>
      <c r="AH217" s="67"/>
      <c r="AI217" s="79"/>
      <c r="AJ217" s="83"/>
      <c r="AK217" s="83"/>
      <c r="AL217" s="83"/>
      <c r="AM217" s="83"/>
      <c r="AN217" s="83"/>
      <c r="AO217" s="83"/>
      <c r="AP217" s="83"/>
      <c r="AQ217" s="83"/>
      <c r="AR217" s="83"/>
      <c r="AS217" s="83"/>
      <c r="AT217" s="83"/>
      <c r="AU217" s="83"/>
      <c r="AV217" s="57">
        <f t="shared" si="11"/>
        <v>0</v>
      </c>
    </row>
    <row r="218" spans="1:48" ht="15.75" hidden="1" customHeight="1" x14ac:dyDescent="0.3">
      <c r="A218" s="11"/>
      <c r="B218" s="21"/>
      <c r="C218" s="69"/>
      <c r="D218" s="69"/>
      <c r="E218" s="69"/>
      <c r="F218" s="69"/>
      <c r="G218" s="61">
        <v>4481</v>
      </c>
      <c r="H218" s="63"/>
      <c r="I218" s="62" t="s">
        <v>192</v>
      </c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6"/>
      <c r="AE218" s="67"/>
      <c r="AF218" s="67"/>
      <c r="AG218" s="67"/>
      <c r="AH218" s="67"/>
      <c r="AI218" s="79"/>
      <c r="AJ218" s="83"/>
      <c r="AK218" s="83"/>
      <c r="AL218" s="83"/>
      <c r="AM218" s="83"/>
      <c r="AN218" s="83"/>
      <c r="AO218" s="83"/>
      <c r="AP218" s="83"/>
      <c r="AQ218" s="83"/>
      <c r="AR218" s="83"/>
      <c r="AS218" s="83"/>
      <c r="AT218" s="83"/>
      <c r="AU218" s="83"/>
      <c r="AV218" s="57">
        <f t="shared" si="11"/>
        <v>0</v>
      </c>
    </row>
    <row r="219" spans="1:48" ht="15.75" customHeight="1" x14ac:dyDescent="0.3">
      <c r="A219" s="11"/>
      <c r="B219" s="21"/>
      <c r="C219" s="69"/>
      <c r="D219" s="69"/>
      <c r="E219" s="69"/>
      <c r="F219" s="69"/>
      <c r="G219" s="35"/>
      <c r="H219" s="35"/>
      <c r="I219" s="59" t="s">
        <v>193</v>
      </c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90">
        <f>SUM(AD202:AD218)</f>
        <v>0</v>
      </c>
      <c r="AE219" s="90"/>
      <c r="AF219" s="90"/>
      <c r="AG219" s="90"/>
      <c r="AH219" s="90"/>
      <c r="AI219" s="79"/>
      <c r="AJ219" s="83" t="s">
        <v>304</v>
      </c>
      <c r="AK219" s="83" t="s">
        <v>304</v>
      </c>
      <c r="AL219" s="83" t="s">
        <v>304</v>
      </c>
      <c r="AM219" s="83" t="s">
        <v>304</v>
      </c>
      <c r="AN219" s="83" t="s">
        <v>304</v>
      </c>
      <c r="AO219" s="83" t="s">
        <v>304</v>
      </c>
      <c r="AP219" s="83" t="s">
        <v>304</v>
      </c>
      <c r="AQ219" s="83" t="s">
        <v>304</v>
      </c>
      <c r="AR219" s="83" t="s">
        <v>304</v>
      </c>
      <c r="AS219" s="83" t="s">
        <v>304</v>
      </c>
      <c r="AT219" s="83" t="s">
        <v>304</v>
      </c>
      <c r="AU219" s="83" t="s">
        <v>304</v>
      </c>
      <c r="AV219" s="57">
        <f t="shared" si="11"/>
        <v>0</v>
      </c>
    </row>
    <row r="220" spans="1:48" ht="28.8" x14ac:dyDescent="0.3">
      <c r="A220" s="11"/>
      <c r="B220" s="21"/>
      <c r="C220" s="69"/>
      <c r="D220" s="69"/>
      <c r="E220" s="69"/>
      <c r="F220" s="69"/>
      <c r="G220" s="103">
        <v>5111</v>
      </c>
      <c r="H220" s="95"/>
      <c r="I220" s="91" t="s">
        <v>194</v>
      </c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2"/>
      <c r="X220" s="92"/>
      <c r="Y220" s="92"/>
      <c r="Z220" s="92"/>
      <c r="AA220" s="92"/>
      <c r="AB220" s="92"/>
      <c r="AC220" s="92"/>
      <c r="AD220" s="89">
        <v>88000</v>
      </c>
      <c r="AE220" s="89"/>
      <c r="AF220" s="89"/>
      <c r="AG220" s="89"/>
      <c r="AH220" s="89"/>
      <c r="AI220" s="79" t="s">
        <v>297</v>
      </c>
      <c r="AJ220" s="67"/>
      <c r="AK220" s="67"/>
      <c r="AL220" s="67"/>
      <c r="AM220" s="67">
        <v>50000</v>
      </c>
      <c r="AN220" s="67"/>
      <c r="AO220" s="67"/>
      <c r="AP220" s="67"/>
      <c r="AQ220" s="67"/>
      <c r="AR220" s="67"/>
      <c r="AS220" s="67">
        <v>38000</v>
      </c>
      <c r="AT220" s="67"/>
      <c r="AU220" s="67"/>
      <c r="AV220" s="57">
        <f t="shared" si="11"/>
        <v>88000</v>
      </c>
    </row>
    <row r="221" spans="1:48" ht="15.75" hidden="1" customHeight="1" x14ac:dyDescent="0.3">
      <c r="A221" s="11"/>
      <c r="B221" s="21"/>
      <c r="C221" s="69"/>
      <c r="D221" s="69"/>
      <c r="E221" s="69"/>
      <c r="F221" s="69"/>
      <c r="G221" s="103">
        <v>5121</v>
      </c>
      <c r="H221" s="95"/>
      <c r="I221" s="91" t="s">
        <v>195</v>
      </c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2"/>
      <c r="X221" s="92"/>
      <c r="Y221" s="92"/>
      <c r="Z221" s="92"/>
      <c r="AA221" s="92"/>
      <c r="AB221" s="92"/>
      <c r="AC221" s="92"/>
      <c r="AD221" s="89"/>
      <c r="AE221" s="89"/>
      <c r="AF221" s="89"/>
      <c r="AG221" s="89"/>
      <c r="AH221" s="89"/>
      <c r="AI221" s="79"/>
      <c r="AJ221" s="67"/>
      <c r="AK221" s="67"/>
      <c r="AL221" s="67"/>
      <c r="AM221" s="67"/>
      <c r="AN221" s="67"/>
      <c r="AO221" s="67"/>
      <c r="AP221" s="67"/>
      <c r="AQ221" s="67"/>
      <c r="AR221" s="67"/>
      <c r="AS221" s="67"/>
      <c r="AT221" s="67"/>
      <c r="AU221" s="67"/>
      <c r="AV221" s="57">
        <f t="shared" si="11"/>
        <v>0</v>
      </c>
    </row>
    <row r="222" spans="1:48" ht="15.75" hidden="1" customHeight="1" x14ac:dyDescent="0.3">
      <c r="A222" s="11"/>
      <c r="B222" s="21"/>
      <c r="C222" s="69"/>
      <c r="D222" s="69"/>
      <c r="E222" s="69"/>
      <c r="F222" s="69"/>
      <c r="G222" s="103">
        <v>5131</v>
      </c>
      <c r="H222" s="95"/>
      <c r="I222" s="91" t="s">
        <v>196</v>
      </c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2"/>
      <c r="X222" s="92"/>
      <c r="Y222" s="92"/>
      <c r="Z222" s="92"/>
      <c r="AA222" s="92"/>
      <c r="AB222" s="92"/>
      <c r="AC222" s="92"/>
      <c r="AD222" s="89"/>
      <c r="AE222" s="89"/>
      <c r="AF222" s="89"/>
      <c r="AG222" s="89"/>
      <c r="AH222" s="89"/>
      <c r="AI222" s="79"/>
      <c r="AJ222" s="67"/>
      <c r="AK222" s="67"/>
      <c r="AL222" s="67"/>
      <c r="AM222" s="67"/>
      <c r="AN222" s="67"/>
      <c r="AO222" s="67"/>
      <c r="AP222" s="67"/>
      <c r="AQ222" s="67"/>
      <c r="AR222" s="67"/>
      <c r="AS222" s="67"/>
      <c r="AT222" s="67"/>
      <c r="AU222" s="67"/>
      <c r="AV222" s="57">
        <f t="shared" si="11"/>
        <v>0</v>
      </c>
    </row>
    <row r="223" spans="1:48" ht="15.6" x14ac:dyDescent="0.3">
      <c r="A223" s="11"/>
      <c r="B223" s="21"/>
      <c r="C223" s="69"/>
      <c r="D223" s="69"/>
      <c r="E223" s="69"/>
      <c r="F223" s="69"/>
      <c r="G223" s="103">
        <v>5151</v>
      </c>
      <c r="H223" s="95"/>
      <c r="I223" s="91" t="s">
        <v>197</v>
      </c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2"/>
      <c r="X223" s="92"/>
      <c r="Y223" s="92"/>
      <c r="Z223" s="92"/>
      <c r="AA223" s="92"/>
      <c r="AB223" s="92"/>
      <c r="AC223" s="92"/>
      <c r="AD223" s="89">
        <v>80000</v>
      </c>
      <c r="AE223" s="89"/>
      <c r="AF223" s="89"/>
      <c r="AG223" s="89"/>
      <c r="AH223" s="89"/>
      <c r="AI223" s="79" t="s">
        <v>298</v>
      </c>
      <c r="AJ223" s="67"/>
      <c r="AK223" s="67"/>
      <c r="AL223" s="67"/>
      <c r="AM223" s="67"/>
      <c r="AN223" s="67"/>
      <c r="AO223" s="67"/>
      <c r="AP223" s="67"/>
      <c r="AQ223" s="67"/>
      <c r="AR223" s="67">
        <v>80000</v>
      </c>
      <c r="AS223" s="67"/>
      <c r="AT223" s="67"/>
      <c r="AU223" s="67"/>
      <c r="AV223" s="57">
        <f t="shared" si="11"/>
        <v>80000</v>
      </c>
    </row>
    <row r="224" spans="1:48" ht="15.75" hidden="1" customHeight="1" x14ac:dyDescent="0.3">
      <c r="A224" s="11"/>
      <c r="B224" s="21"/>
      <c r="C224" s="69"/>
      <c r="D224" s="69"/>
      <c r="E224" s="69"/>
      <c r="F224" s="69"/>
      <c r="G224" s="103">
        <v>5191</v>
      </c>
      <c r="H224" s="95"/>
      <c r="I224" s="91" t="s">
        <v>198</v>
      </c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2"/>
      <c r="W224" s="92"/>
      <c r="X224" s="92"/>
      <c r="Y224" s="92"/>
      <c r="Z224" s="92"/>
      <c r="AA224" s="92"/>
      <c r="AB224" s="92"/>
      <c r="AC224" s="92"/>
      <c r="AD224" s="89"/>
      <c r="AE224" s="89"/>
      <c r="AF224" s="89"/>
      <c r="AG224" s="89"/>
      <c r="AH224" s="89"/>
      <c r="AI224" s="79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  <c r="AV224" s="57">
        <f t="shared" si="11"/>
        <v>0</v>
      </c>
    </row>
    <row r="225" spans="1:48" ht="28.8" x14ac:dyDescent="0.3">
      <c r="A225" s="11"/>
      <c r="B225" s="21"/>
      <c r="C225" s="69"/>
      <c r="D225" s="69"/>
      <c r="E225" s="69"/>
      <c r="F225" s="69"/>
      <c r="G225" s="103">
        <v>5211</v>
      </c>
      <c r="H225" s="95"/>
      <c r="I225" s="91" t="s">
        <v>199</v>
      </c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  <c r="U225" s="92"/>
      <c r="V225" s="92"/>
      <c r="W225" s="92"/>
      <c r="X225" s="92"/>
      <c r="Y225" s="92"/>
      <c r="Z225" s="92"/>
      <c r="AA225" s="92"/>
      <c r="AB225" s="92"/>
      <c r="AC225" s="92"/>
      <c r="AD225" s="89">
        <v>20000</v>
      </c>
      <c r="AE225" s="89"/>
      <c r="AF225" s="89"/>
      <c r="AG225" s="89"/>
      <c r="AH225" s="89"/>
      <c r="AI225" s="79" t="s">
        <v>299</v>
      </c>
      <c r="AJ225" s="67"/>
      <c r="AK225" s="67"/>
      <c r="AL225" s="67"/>
      <c r="AM225" s="67"/>
      <c r="AN225" s="67">
        <v>20000</v>
      </c>
      <c r="AO225" s="67"/>
      <c r="AP225" s="67"/>
      <c r="AQ225" s="67"/>
      <c r="AR225" s="67"/>
      <c r="AS225" s="67"/>
      <c r="AT225" s="67"/>
      <c r="AU225" s="67"/>
      <c r="AV225" s="57">
        <f t="shared" si="11"/>
        <v>20000</v>
      </c>
    </row>
    <row r="226" spans="1:48" ht="15.75" customHeight="1" x14ac:dyDescent="0.3">
      <c r="A226" s="11"/>
      <c r="B226" s="21"/>
      <c r="C226" s="69"/>
      <c r="D226" s="69"/>
      <c r="E226" s="69"/>
      <c r="F226" s="69"/>
      <c r="G226" s="103">
        <v>5231</v>
      </c>
      <c r="H226" s="95"/>
      <c r="I226" s="91" t="s">
        <v>200</v>
      </c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  <c r="U226" s="92"/>
      <c r="V226" s="92"/>
      <c r="W226" s="92"/>
      <c r="X226" s="92"/>
      <c r="Y226" s="92"/>
      <c r="Z226" s="92"/>
      <c r="AA226" s="92"/>
      <c r="AB226" s="92"/>
      <c r="AC226" s="92"/>
      <c r="AD226" s="89">
        <v>20000</v>
      </c>
      <c r="AE226" s="89"/>
      <c r="AF226" s="89"/>
      <c r="AG226" s="89"/>
      <c r="AH226" s="89"/>
      <c r="AI226" s="79" t="s">
        <v>300</v>
      </c>
      <c r="AJ226" s="67"/>
      <c r="AK226" s="67"/>
      <c r="AL226" s="67"/>
      <c r="AM226" s="67">
        <v>20000</v>
      </c>
      <c r="AO226" s="67"/>
      <c r="AP226" s="67"/>
      <c r="AQ226" s="67"/>
      <c r="AR226" s="67"/>
      <c r="AS226" s="67"/>
      <c r="AT226" s="67"/>
      <c r="AU226" s="67"/>
      <c r="AV226" s="57">
        <f t="shared" si="11"/>
        <v>20000</v>
      </c>
    </row>
    <row r="227" spans="1:48" ht="15.75" hidden="1" customHeight="1" x14ac:dyDescent="0.3">
      <c r="A227" s="11"/>
      <c r="B227" s="21"/>
      <c r="C227" s="69"/>
      <c r="D227" s="69"/>
      <c r="E227" s="69"/>
      <c r="F227" s="69"/>
      <c r="G227" s="103">
        <v>5291</v>
      </c>
      <c r="H227" s="95"/>
      <c r="I227" s="91" t="s">
        <v>201</v>
      </c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  <c r="U227" s="92"/>
      <c r="V227" s="92"/>
      <c r="W227" s="92"/>
      <c r="X227" s="92"/>
      <c r="Y227" s="92"/>
      <c r="Z227" s="92"/>
      <c r="AA227" s="92"/>
      <c r="AB227" s="92"/>
      <c r="AC227" s="92"/>
      <c r="AD227" s="89"/>
      <c r="AE227" s="89"/>
      <c r="AF227" s="89"/>
      <c r="AG227" s="89"/>
      <c r="AH227" s="89"/>
      <c r="AI227" s="79"/>
      <c r="AJ227" s="67"/>
      <c r="AK227" s="67"/>
      <c r="AL227" s="67"/>
      <c r="AM227" s="67"/>
      <c r="AN227" s="67"/>
      <c r="AO227" s="67"/>
      <c r="AP227" s="67"/>
      <c r="AQ227" s="67"/>
      <c r="AR227" s="67"/>
      <c r="AS227" s="67"/>
      <c r="AT227" s="67"/>
      <c r="AU227" s="67"/>
      <c r="AV227" s="57">
        <f t="shared" si="11"/>
        <v>0</v>
      </c>
    </row>
    <row r="228" spans="1:48" ht="15.75" hidden="1" customHeight="1" x14ac:dyDescent="0.3">
      <c r="A228" s="11"/>
      <c r="B228" s="21"/>
      <c r="C228" s="69"/>
      <c r="D228" s="69"/>
      <c r="E228" s="69"/>
      <c r="F228" s="69"/>
      <c r="G228" s="103">
        <v>5311</v>
      </c>
      <c r="H228" s="95"/>
      <c r="I228" s="91" t="s">
        <v>202</v>
      </c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  <c r="U228" s="92"/>
      <c r="V228" s="92"/>
      <c r="W228" s="92"/>
      <c r="X228" s="92"/>
      <c r="Y228" s="92"/>
      <c r="Z228" s="92"/>
      <c r="AA228" s="92"/>
      <c r="AB228" s="92"/>
      <c r="AC228" s="92"/>
      <c r="AD228" s="89"/>
      <c r="AE228" s="89"/>
      <c r="AF228" s="89"/>
      <c r="AG228" s="89"/>
      <c r="AH228" s="89"/>
      <c r="AI228" s="79"/>
      <c r="AJ228" s="67"/>
      <c r="AK228" s="67"/>
      <c r="AL228" s="67"/>
      <c r="AM228" s="67"/>
      <c r="AN228" s="67"/>
      <c r="AO228" s="67"/>
      <c r="AP228" s="67"/>
      <c r="AQ228" s="67"/>
      <c r="AR228" s="67"/>
      <c r="AS228" s="67"/>
      <c r="AT228" s="67"/>
      <c r="AU228" s="67"/>
      <c r="AV228" s="57">
        <f t="shared" si="11"/>
        <v>0</v>
      </c>
    </row>
    <row r="229" spans="1:48" ht="15.75" hidden="1" customHeight="1" x14ac:dyDescent="0.3">
      <c r="A229" s="11"/>
      <c r="B229" s="21"/>
      <c r="C229" s="69"/>
      <c r="D229" s="69"/>
      <c r="E229" s="69"/>
      <c r="F229" s="69"/>
      <c r="G229" s="103">
        <v>5321</v>
      </c>
      <c r="H229" s="95"/>
      <c r="I229" s="91" t="s">
        <v>203</v>
      </c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  <c r="U229" s="92"/>
      <c r="V229" s="92"/>
      <c r="W229" s="92"/>
      <c r="X229" s="92"/>
      <c r="Y229" s="92"/>
      <c r="Z229" s="92"/>
      <c r="AA229" s="92"/>
      <c r="AB229" s="92"/>
      <c r="AC229" s="92"/>
      <c r="AD229" s="89"/>
      <c r="AE229" s="89"/>
      <c r="AF229" s="89"/>
      <c r="AG229" s="89"/>
      <c r="AH229" s="89"/>
      <c r="AI229" s="79"/>
      <c r="AJ229" s="67"/>
      <c r="AK229" s="67"/>
      <c r="AL229" s="67"/>
      <c r="AM229" s="67"/>
      <c r="AN229" s="67"/>
      <c r="AO229" s="67"/>
      <c r="AP229" s="67"/>
      <c r="AQ229" s="67"/>
      <c r="AR229" s="67"/>
      <c r="AS229" s="67"/>
      <c r="AT229" s="67"/>
      <c r="AU229" s="67"/>
      <c r="AV229" s="57">
        <f t="shared" si="11"/>
        <v>0</v>
      </c>
    </row>
    <row r="230" spans="1:48" ht="15.75" hidden="1" customHeight="1" x14ac:dyDescent="0.3">
      <c r="A230" s="11"/>
      <c r="B230" s="21"/>
      <c r="C230" s="69"/>
      <c r="D230" s="69"/>
      <c r="E230" s="69"/>
      <c r="F230" s="69"/>
      <c r="G230" s="103">
        <v>5411</v>
      </c>
      <c r="H230" s="95"/>
      <c r="I230" s="91" t="s">
        <v>204</v>
      </c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  <c r="AA230" s="92"/>
      <c r="AB230" s="92"/>
      <c r="AC230" s="92"/>
      <c r="AD230" s="89"/>
      <c r="AE230" s="89"/>
      <c r="AF230" s="89"/>
      <c r="AG230" s="89"/>
      <c r="AH230" s="89"/>
      <c r="AI230" s="79"/>
      <c r="AJ230" s="67"/>
      <c r="AK230" s="67"/>
      <c r="AL230" s="67"/>
      <c r="AM230" s="67"/>
      <c r="AN230" s="67"/>
      <c r="AO230" s="67"/>
      <c r="AP230" s="67"/>
      <c r="AQ230" s="67"/>
      <c r="AR230" s="67"/>
      <c r="AS230" s="67"/>
      <c r="AT230" s="67"/>
      <c r="AU230" s="67"/>
      <c r="AV230" s="57">
        <f t="shared" si="11"/>
        <v>0</v>
      </c>
    </row>
    <row r="231" spans="1:48" ht="15.75" customHeight="1" x14ac:dyDescent="0.3">
      <c r="A231" s="11"/>
      <c r="B231" s="21"/>
      <c r="C231" s="69"/>
      <c r="D231" s="69"/>
      <c r="E231" s="69"/>
      <c r="F231" s="69"/>
      <c r="G231" s="103">
        <v>5421</v>
      </c>
      <c r="H231" s="95"/>
      <c r="I231" s="91" t="s">
        <v>205</v>
      </c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  <c r="AA231" s="92"/>
      <c r="AB231" s="92"/>
      <c r="AC231" s="92"/>
      <c r="AD231" s="89">
        <v>250000</v>
      </c>
      <c r="AE231" s="89"/>
      <c r="AF231" s="89"/>
      <c r="AG231" s="89"/>
      <c r="AH231" s="89"/>
      <c r="AI231" s="79" t="s">
        <v>301</v>
      </c>
      <c r="AJ231" s="67"/>
      <c r="AK231" s="67"/>
      <c r="AL231" s="67"/>
      <c r="AM231" s="67"/>
      <c r="AN231" s="67"/>
      <c r="AO231" s="67"/>
      <c r="AP231" s="67"/>
      <c r="AQ231" s="67"/>
      <c r="AR231" s="67"/>
      <c r="AS231" s="67"/>
      <c r="AT231" s="67"/>
      <c r="AU231" s="67"/>
      <c r="AV231" s="85">
        <f t="shared" si="11"/>
        <v>0</v>
      </c>
    </row>
    <row r="232" spans="1:48" ht="15.75" hidden="1" customHeight="1" x14ac:dyDescent="0.3">
      <c r="A232" s="11"/>
      <c r="B232" s="21"/>
      <c r="C232" s="69"/>
      <c r="D232" s="69"/>
      <c r="E232" s="69"/>
      <c r="F232" s="69"/>
      <c r="G232" s="104">
        <v>5451</v>
      </c>
      <c r="H232" s="95"/>
      <c r="I232" s="93" t="s">
        <v>206</v>
      </c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  <c r="AA232" s="92"/>
      <c r="AB232" s="92"/>
      <c r="AC232" s="92"/>
      <c r="AD232" s="89"/>
      <c r="AE232" s="89"/>
      <c r="AF232" s="89"/>
      <c r="AG232" s="89"/>
      <c r="AH232" s="89"/>
      <c r="AI232" s="79"/>
      <c r="AJ232" s="67"/>
      <c r="AK232" s="67"/>
      <c r="AL232" s="67"/>
      <c r="AM232" s="67"/>
      <c r="AN232" s="67"/>
      <c r="AO232" s="67"/>
      <c r="AP232" s="67"/>
      <c r="AQ232" s="67"/>
      <c r="AR232" s="67"/>
      <c r="AS232" s="67"/>
      <c r="AT232" s="67"/>
      <c r="AU232" s="67"/>
      <c r="AV232" s="57">
        <f t="shared" si="11"/>
        <v>0</v>
      </c>
    </row>
    <row r="233" spans="1:48" ht="15.75" hidden="1" customHeight="1" x14ac:dyDescent="0.3">
      <c r="A233" s="11"/>
      <c r="B233" s="21"/>
      <c r="C233" s="69"/>
      <c r="D233" s="69"/>
      <c r="E233" s="69"/>
      <c r="F233" s="69"/>
      <c r="G233" s="104">
        <v>5491</v>
      </c>
      <c r="H233" s="95"/>
      <c r="I233" s="93" t="s">
        <v>207</v>
      </c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  <c r="AA233" s="92"/>
      <c r="AB233" s="92"/>
      <c r="AC233" s="92"/>
      <c r="AD233" s="89"/>
      <c r="AE233" s="89"/>
      <c r="AF233" s="89"/>
      <c r="AG233" s="89"/>
      <c r="AH233" s="89"/>
      <c r="AI233" s="79"/>
      <c r="AJ233" s="67"/>
      <c r="AK233" s="67"/>
      <c r="AL233" s="67"/>
      <c r="AM233" s="67"/>
      <c r="AN233" s="67"/>
      <c r="AO233" s="67"/>
      <c r="AP233" s="67"/>
      <c r="AQ233" s="67"/>
      <c r="AR233" s="67"/>
      <c r="AS233" s="67"/>
      <c r="AT233" s="67"/>
      <c r="AU233" s="67"/>
      <c r="AV233" s="57">
        <f t="shared" si="11"/>
        <v>0</v>
      </c>
    </row>
    <row r="234" spans="1:48" ht="15.75" hidden="1" customHeight="1" x14ac:dyDescent="0.3">
      <c r="A234" s="11"/>
      <c r="B234" s="21"/>
      <c r="C234" s="69"/>
      <c r="D234" s="69"/>
      <c r="E234" s="69"/>
      <c r="F234" s="69"/>
      <c r="G234" s="104">
        <v>5511</v>
      </c>
      <c r="H234" s="95"/>
      <c r="I234" s="93" t="s">
        <v>208</v>
      </c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  <c r="AA234" s="92"/>
      <c r="AB234" s="92"/>
      <c r="AC234" s="92"/>
      <c r="AD234" s="89"/>
      <c r="AE234" s="89"/>
      <c r="AF234" s="89"/>
      <c r="AG234" s="89"/>
      <c r="AH234" s="89"/>
      <c r="AI234" s="79"/>
      <c r="AJ234" s="67"/>
      <c r="AK234" s="67"/>
      <c r="AL234" s="67"/>
      <c r="AM234" s="67"/>
      <c r="AN234" s="67"/>
      <c r="AO234" s="67"/>
      <c r="AP234" s="67"/>
      <c r="AQ234" s="67"/>
      <c r="AR234" s="67"/>
      <c r="AS234" s="67"/>
      <c r="AT234" s="67"/>
      <c r="AU234" s="67"/>
      <c r="AV234" s="57">
        <f t="shared" si="11"/>
        <v>0</v>
      </c>
    </row>
    <row r="235" spans="1:48" ht="15.75" hidden="1" customHeight="1" x14ac:dyDescent="0.3">
      <c r="A235" s="11"/>
      <c r="B235" s="21"/>
      <c r="C235" s="69"/>
      <c r="D235" s="69"/>
      <c r="E235" s="69"/>
      <c r="F235" s="69"/>
      <c r="G235" s="103">
        <v>5611</v>
      </c>
      <c r="H235" s="95"/>
      <c r="I235" s="91" t="s">
        <v>209</v>
      </c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92"/>
      <c r="X235" s="92"/>
      <c r="Y235" s="92"/>
      <c r="Z235" s="92"/>
      <c r="AA235" s="92"/>
      <c r="AB235" s="92"/>
      <c r="AC235" s="92"/>
      <c r="AD235" s="89"/>
      <c r="AE235" s="89"/>
      <c r="AF235" s="89"/>
      <c r="AG235" s="89"/>
      <c r="AH235" s="89"/>
      <c r="AI235" s="79"/>
      <c r="AJ235" s="67"/>
      <c r="AK235" s="67"/>
      <c r="AL235" s="67"/>
      <c r="AM235" s="67"/>
      <c r="AN235" s="67"/>
      <c r="AO235" s="67"/>
      <c r="AP235" s="67"/>
      <c r="AQ235" s="67"/>
      <c r="AR235" s="67"/>
      <c r="AS235" s="67"/>
      <c r="AT235" s="67"/>
      <c r="AU235" s="67"/>
      <c r="AV235" s="57">
        <f t="shared" si="11"/>
        <v>0</v>
      </c>
    </row>
    <row r="236" spans="1:48" ht="15.75" hidden="1" customHeight="1" x14ac:dyDescent="0.3">
      <c r="A236" s="11"/>
      <c r="B236" s="21"/>
      <c r="C236" s="69"/>
      <c r="D236" s="69"/>
      <c r="E236" s="69"/>
      <c r="F236" s="69"/>
      <c r="G236" s="103">
        <v>5621</v>
      </c>
      <c r="H236" s="95"/>
      <c r="I236" s="91" t="s">
        <v>210</v>
      </c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  <c r="Z236" s="92"/>
      <c r="AA236" s="92"/>
      <c r="AB236" s="92"/>
      <c r="AC236" s="92"/>
      <c r="AD236" s="89"/>
      <c r="AE236" s="89"/>
      <c r="AF236" s="89"/>
      <c r="AG236" s="89"/>
      <c r="AH236" s="89"/>
      <c r="AI236" s="79"/>
      <c r="AJ236" s="67"/>
      <c r="AK236" s="67"/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  <c r="AV236" s="57">
        <f t="shared" si="11"/>
        <v>0</v>
      </c>
    </row>
    <row r="237" spans="1:48" ht="15.75" hidden="1" customHeight="1" x14ac:dyDescent="0.3">
      <c r="A237" s="11"/>
      <c r="B237" s="21"/>
      <c r="C237" s="69"/>
      <c r="D237" s="69"/>
      <c r="E237" s="69"/>
      <c r="F237" s="69"/>
      <c r="G237" s="103">
        <v>5631</v>
      </c>
      <c r="H237" s="95"/>
      <c r="I237" s="91" t="s">
        <v>211</v>
      </c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  <c r="Z237" s="92"/>
      <c r="AA237" s="92"/>
      <c r="AB237" s="92"/>
      <c r="AC237" s="92"/>
      <c r="AD237" s="89"/>
      <c r="AE237" s="89"/>
      <c r="AF237" s="89"/>
      <c r="AG237" s="89"/>
      <c r="AH237" s="89"/>
      <c r="AI237" s="79"/>
      <c r="AJ237" s="67"/>
      <c r="AK237" s="67"/>
      <c r="AL237" s="67"/>
      <c r="AM237" s="67"/>
      <c r="AN237" s="67"/>
      <c r="AO237" s="67"/>
      <c r="AP237" s="67"/>
      <c r="AQ237" s="67"/>
      <c r="AR237" s="67"/>
      <c r="AS237" s="67"/>
      <c r="AT237" s="67"/>
      <c r="AU237" s="67"/>
      <c r="AV237" s="57">
        <f t="shared" si="11"/>
        <v>0</v>
      </c>
    </row>
    <row r="238" spans="1:48" ht="30" hidden="1" customHeight="1" x14ac:dyDescent="0.3">
      <c r="A238" s="11"/>
      <c r="B238" s="21"/>
      <c r="C238" s="69"/>
      <c r="D238" s="69"/>
      <c r="E238" s="69"/>
      <c r="F238" s="69"/>
      <c r="G238" s="103">
        <v>5641</v>
      </c>
      <c r="H238" s="95"/>
      <c r="I238" s="91" t="s">
        <v>212</v>
      </c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  <c r="X238" s="92"/>
      <c r="Y238" s="92"/>
      <c r="Z238" s="92"/>
      <c r="AA238" s="92"/>
      <c r="AB238" s="92"/>
      <c r="AC238" s="92"/>
      <c r="AD238" s="89"/>
      <c r="AE238" s="89"/>
      <c r="AF238" s="89"/>
      <c r="AG238" s="89"/>
      <c r="AH238" s="89"/>
      <c r="AI238" s="79"/>
      <c r="AJ238" s="67"/>
      <c r="AK238" s="67"/>
      <c r="AL238" s="67"/>
      <c r="AM238" s="67"/>
      <c r="AN238" s="67"/>
      <c r="AO238" s="67"/>
      <c r="AP238" s="67"/>
      <c r="AQ238" s="67"/>
      <c r="AR238" s="67"/>
      <c r="AS238" s="67"/>
      <c r="AT238" s="67"/>
      <c r="AU238" s="67"/>
      <c r="AV238" s="57">
        <f t="shared" si="11"/>
        <v>0</v>
      </c>
    </row>
    <row r="239" spans="1:48" ht="15.75" hidden="1" customHeight="1" x14ac:dyDescent="0.3">
      <c r="A239" s="11"/>
      <c r="B239" s="21"/>
      <c r="C239" s="69"/>
      <c r="D239" s="69"/>
      <c r="E239" s="69"/>
      <c r="F239" s="69"/>
      <c r="G239" s="103">
        <v>5651</v>
      </c>
      <c r="H239" s="95"/>
      <c r="I239" s="91" t="s">
        <v>213</v>
      </c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92"/>
      <c r="X239" s="92"/>
      <c r="Y239" s="92"/>
      <c r="Z239" s="92"/>
      <c r="AA239" s="92"/>
      <c r="AB239" s="92"/>
      <c r="AC239" s="92"/>
      <c r="AD239" s="89"/>
      <c r="AE239" s="89"/>
      <c r="AF239" s="89"/>
      <c r="AG239" s="89"/>
      <c r="AH239" s="89"/>
      <c r="AI239" s="79"/>
      <c r="AJ239" s="67"/>
      <c r="AK239" s="67"/>
      <c r="AL239" s="67"/>
      <c r="AM239" s="67"/>
      <c r="AN239" s="67"/>
      <c r="AO239" s="67"/>
      <c r="AP239" s="67"/>
      <c r="AQ239" s="67"/>
      <c r="AR239" s="67"/>
      <c r="AS239" s="67"/>
      <c r="AT239" s="67"/>
      <c r="AU239" s="67"/>
      <c r="AV239" s="57">
        <f t="shared" si="11"/>
        <v>0</v>
      </c>
    </row>
    <row r="240" spans="1:48" ht="15.75" hidden="1" customHeight="1" x14ac:dyDescent="0.3">
      <c r="A240" s="11"/>
      <c r="B240" s="21"/>
      <c r="C240" s="69"/>
      <c r="D240" s="69"/>
      <c r="E240" s="69"/>
      <c r="F240" s="69"/>
      <c r="G240" s="103">
        <v>5661</v>
      </c>
      <c r="H240" s="95"/>
      <c r="I240" s="91" t="s">
        <v>214</v>
      </c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  <c r="X240" s="92"/>
      <c r="Y240" s="92"/>
      <c r="Z240" s="92"/>
      <c r="AA240" s="92"/>
      <c r="AB240" s="92"/>
      <c r="AC240" s="92"/>
      <c r="AD240" s="89"/>
      <c r="AE240" s="89"/>
      <c r="AF240" s="89"/>
      <c r="AG240" s="89"/>
      <c r="AH240" s="89"/>
      <c r="AI240" s="79"/>
      <c r="AJ240" s="67"/>
      <c r="AK240" s="67"/>
      <c r="AL240" s="67"/>
      <c r="AM240" s="67"/>
      <c r="AN240" s="67"/>
      <c r="AO240" s="67"/>
      <c r="AP240" s="67"/>
      <c r="AQ240" s="67"/>
      <c r="AR240" s="67"/>
      <c r="AS240" s="67"/>
      <c r="AT240" s="67"/>
      <c r="AU240" s="67"/>
      <c r="AV240" s="57">
        <f t="shared" si="11"/>
        <v>0</v>
      </c>
    </row>
    <row r="241" spans="1:48" ht="15.75" hidden="1" customHeight="1" x14ac:dyDescent="0.3">
      <c r="A241" s="11"/>
      <c r="B241" s="21"/>
      <c r="C241" s="69"/>
      <c r="D241" s="69"/>
      <c r="E241" s="69"/>
      <c r="F241" s="69"/>
      <c r="G241" s="103">
        <v>5662</v>
      </c>
      <c r="H241" s="95"/>
      <c r="I241" s="91" t="s">
        <v>215</v>
      </c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  <c r="Z241" s="92"/>
      <c r="AA241" s="92"/>
      <c r="AB241" s="92"/>
      <c r="AC241" s="92"/>
      <c r="AD241" s="89"/>
      <c r="AE241" s="89"/>
      <c r="AF241" s="89"/>
      <c r="AG241" s="89"/>
      <c r="AH241" s="89"/>
      <c r="AI241" s="79"/>
      <c r="AJ241" s="67"/>
      <c r="AK241" s="67"/>
      <c r="AL241" s="67"/>
      <c r="AM241" s="67"/>
      <c r="AN241" s="67"/>
      <c r="AO241" s="67"/>
      <c r="AP241" s="67"/>
      <c r="AQ241" s="67"/>
      <c r="AR241" s="67"/>
      <c r="AS241" s="67"/>
      <c r="AT241" s="67"/>
      <c r="AU241" s="67"/>
      <c r="AV241" s="57">
        <f t="shared" si="11"/>
        <v>0</v>
      </c>
    </row>
    <row r="242" spans="1:48" ht="15.75" customHeight="1" x14ac:dyDescent="0.3">
      <c r="A242" s="11"/>
      <c r="B242" s="21"/>
      <c r="C242" s="69"/>
      <c r="D242" s="69"/>
      <c r="E242" s="69"/>
      <c r="F242" s="69"/>
      <c r="G242" s="103">
        <v>5671</v>
      </c>
      <c r="H242" s="95"/>
      <c r="I242" s="91" t="s">
        <v>216</v>
      </c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92"/>
      <c r="X242" s="92"/>
      <c r="Y242" s="92"/>
      <c r="Z242" s="92"/>
      <c r="AA242" s="92"/>
      <c r="AB242" s="92"/>
      <c r="AC242" s="92"/>
      <c r="AD242" s="89">
        <v>30000</v>
      </c>
      <c r="AE242" s="89"/>
      <c r="AF242" s="89"/>
      <c r="AG242" s="89"/>
      <c r="AH242" s="89"/>
      <c r="AI242" s="79"/>
      <c r="AJ242" s="67"/>
      <c r="AK242" s="67"/>
      <c r="AL242" s="67"/>
      <c r="AM242" s="67"/>
      <c r="AN242" s="67"/>
      <c r="AO242" s="67"/>
      <c r="AP242" s="67"/>
      <c r="AQ242" s="67"/>
      <c r="AR242" s="67">
        <v>30000</v>
      </c>
      <c r="AS242" s="67"/>
      <c r="AT242" s="67"/>
      <c r="AU242" s="67"/>
      <c r="AV242" s="57">
        <f t="shared" si="11"/>
        <v>30000</v>
      </c>
    </row>
    <row r="243" spans="1:48" ht="15.75" hidden="1" customHeight="1" x14ac:dyDescent="0.3">
      <c r="A243" s="11"/>
      <c r="B243" s="21"/>
      <c r="C243" s="69"/>
      <c r="D243" s="69"/>
      <c r="E243" s="69"/>
      <c r="F243" s="69"/>
      <c r="G243" s="103">
        <v>5691</v>
      </c>
      <c r="H243" s="95"/>
      <c r="I243" s="91" t="s">
        <v>217</v>
      </c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  <c r="U243" s="92"/>
      <c r="V243" s="92"/>
      <c r="W243" s="92"/>
      <c r="X243" s="92"/>
      <c r="Y243" s="92"/>
      <c r="Z243" s="92"/>
      <c r="AA243" s="92"/>
      <c r="AB243" s="92"/>
      <c r="AC243" s="92"/>
      <c r="AD243" s="89"/>
      <c r="AE243" s="89"/>
      <c r="AF243" s="89"/>
      <c r="AG243" s="89"/>
      <c r="AH243" s="89"/>
      <c r="AI243" s="79"/>
      <c r="AJ243" s="67"/>
      <c r="AK243" s="67"/>
      <c r="AL243" s="67"/>
      <c r="AM243" s="67"/>
      <c r="AN243" s="67"/>
      <c r="AO243" s="67"/>
      <c r="AP243" s="67"/>
      <c r="AQ243" s="67"/>
      <c r="AR243" s="67"/>
      <c r="AS243" s="67"/>
      <c r="AT243" s="67"/>
      <c r="AU243" s="67"/>
      <c r="AV243" s="57">
        <f t="shared" si="11"/>
        <v>0</v>
      </c>
    </row>
    <row r="244" spans="1:48" ht="15.75" hidden="1" customHeight="1" x14ac:dyDescent="0.3">
      <c r="A244" s="11"/>
      <c r="B244" s="21"/>
      <c r="C244" s="69"/>
      <c r="D244" s="69"/>
      <c r="E244" s="69"/>
      <c r="F244" s="69"/>
      <c r="G244" s="104">
        <v>5731</v>
      </c>
      <c r="H244" s="95"/>
      <c r="I244" s="93" t="s">
        <v>218</v>
      </c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  <c r="AA244" s="92"/>
      <c r="AB244" s="92"/>
      <c r="AC244" s="92"/>
      <c r="AD244" s="89"/>
      <c r="AE244" s="89"/>
      <c r="AF244" s="89"/>
      <c r="AG244" s="89"/>
      <c r="AH244" s="89"/>
      <c r="AI244" s="79"/>
      <c r="AJ244" s="67"/>
      <c r="AK244" s="67"/>
      <c r="AL244" s="67"/>
      <c r="AM244" s="67"/>
      <c r="AN244" s="67"/>
      <c r="AO244" s="67"/>
      <c r="AP244" s="67"/>
      <c r="AQ244" s="67"/>
      <c r="AR244" s="67"/>
      <c r="AS244" s="67"/>
      <c r="AT244" s="67"/>
      <c r="AU244" s="67"/>
      <c r="AV244" s="57">
        <f t="shared" si="11"/>
        <v>0</v>
      </c>
    </row>
    <row r="245" spans="1:48" ht="15.75" hidden="1" customHeight="1" x14ac:dyDescent="0.3">
      <c r="A245" s="11"/>
      <c r="B245" s="21"/>
      <c r="C245" s="69"/>
      <c r="D245" s="69"/>
      <c r="E245" s="69"/>
      <c r="F245" s="69"/>
      <c r="G245" s="104">
        <v>5751</v>
      </c>
      <c r="H245" s="95"/>
      <c r="I245" s="93" t="s">
        <v>219</v>
      </c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  <c r="AA245" s="92"/>
      <c r="AB245" s="92"/>
      <c r="AC245" s="92"/>
      <c r="AD245" s="89"/>
      <c r="AE245" s="89"/>
      <c r="AF245" s="89"/>
      <c r="AG245" s="89"/>
      <c r="AH245" s="89"/>
      <c r="AI245" s="79"/>
      <c r="AJ245" s="67"/>
      <c r="AK245" s="67"/>
      <c r="AL245" s="67"/>
      <c r="AM245" s="67"/>
      <c r="AN245" s="67"/>
      <c r="AO245" s="67"/>
      <c r="AP245" s="67"/>
      <c r="AQ245" s="67"/>
      <c r="AR245" s="67"/>
      <c r="AS245" s="67"/>
      <c r="AT245" s="67"/>
      <c r="AU245" s="67"/>
      <c r="AV245" s="57">
        <f t="shared" si="11"/>
        <v>0</v>
      </c>
    </row>
    <row r="246" spans="1:48" ht="15.75" hidden="1" customHeight="1" x14ac:dyDescent="0.3">
      <c r="A246" s="11"/>
      <c r="B246" s="21"/>
      <c r="C246" s="69"/>
      <c r="D246" s="69"/>
      <c r="E246" s="69"/>
      <c r="F246" s="69"/>
      <c r="G246" s="104">
        <v>5771</v>
      </c>
      <c r="H246" s="95"/>
      <c r="I246" s="93" t="s">
        <v>220</v>
      </c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  <c r="AA246" s="92"/>
      <c r="AB246" s="92"/>
      <c r="AC246" s="92"/>
      <c r="AD246" s="89"/>
      <c r="AE246" s="89"/>
      <c r="AF246" s="89"/>
      <c r="AG246" s="89"/>
      <c r="AH246" s="89"/>
      <c r="AI246" s="79"/>
      <c r="AJ246" s="67"/>
      <c r="AK246" s="67"/>
      <c r="AL246" s="67"/>
      <c r="AM246" s="67"/>
      <c r="AN246" s="67"/>
      <c r="AO246" s="67"/>
      <c r="AP246" s="67"/>
      <c r="AQ246" s="67"/>
      <c r="AR246" s="67"/>
      <c r="AS246" s="67"/>
      <c r="AT246" s="67"/>
      <c r="AU246" s="67"/>
      <c r="AV246" s="57">
        <f t="shared" si="11"/>
        <v>0</v>
      </c>
    </row>
    <row r="247" spans="1:48" ht="15.75" hidden="1" customHeight="1" x14ac:dyDescent="0.3">
      <c r="A247" s="11"/>
      <c r="B247" s="21"/>
      <c r="C247" s="69"/>
      <c r="D247" s="69"/>
      <c r="E247" s="69"/>
      <c r="F247" s="69"/>
      <c r="G247" s="104">
        <v>5781</v>
      </c>
      <c r="H247" s="95"/>
      <c r="I247" s="93" t="s">
        <v>221</v>
      </c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  <c r="AA247" s="92"/>
      <c r="AB247" s="92"/>
      <c r="AC247" s="92"/>
      <c r="AD247" s="89"/>
      <c r="AE247" s="89"/>
      <c r="AF247" s="89"/>
      <c r="AG247" s="89"/>
      <c r="AH247" s="89"/>
      <c r="AI247" s="79"/>
      <c r="AJ247" s="67"/>
      <c r="AK247" s="67"/>
      <c r="AL247" s="67"/>
      <c r="AM247" s="67"/>
      <c r="AN247" s="67"/>
      <c r="AO247" s="67"/>
      <c r="AP247" s="67"/>
      <c r="AQ247" s="67"/>
      <c r="AR247" s="67"/>
      <c r="AS247" s="67"/>
      <c r="AT247" s="67"/>
      <c r="AU247" s="67"/>
      <c r="AV247" s="57">
        <f t="shared" si="11"/>
        <v>0</v>
      </c>
    </row>
    <row r="248" spans="1:48" ht="15.75" hidden="1" customHeight="1" x14ac:dyDescent="0.3">
      <c r="A248" s="11"/>
      <c r="B248" s="21"/>
      <c r="C248" s="69"/>
      <c r="D248" s="69"/>
      <c r="E248" s="69"/>
      <c r="F248" s="69"/>
      <c r="G248" s="103">
        <v>5811</v>
      </c>
      <c r="H248" s="95"/>
      <c r="I248" s="91" t="s">
        <v>222</v>
      </c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  <c r="AA248" s="92"/>
      <c r="AB248" s="92"/>
      <c r="AC248" s="92"/>
      <c r="AD248" s="89"/>
      <c r="AE248" s="89"/>
      <c r="AF248" s="89"/>
      <c r="AG248" s="89"/>
      <c r="AH248" s="89"/>
      <c r="AI248" s="79"/>
      <c r="AJ248" s="67"/>
      <c r="AK248" s="67"/>
      <c r="AL248" s="67"/>
      <c r="AM248" s="67"/>
      <c r="AN248" s="67"/>
      <c r="AO248" s="67"/>
      <c r="AP248" s="67"/>
      <c r="AQ248" s="67"/>
      <c r="AR248" s="67"/>
      <c r="AS248" s="67"/>
      <c r="AT248" s="67"/>
      <c r="AU248" s="67"/>
      <c r="AV248" s="57">
        <f t="shared" si="11"/>
        <v>0</v>
      </c>
    </row>
    <row r="249" spans="1:48" ht="15.6" x14ac:dyDescent="0.3">
      <c r="A249" s="11"/>
      <c r="B249" s="21"/>
      <c r="C249" s="69"/>
      <c r="D249" s="69"/>
      <c r="E249" s="69"/>
      <c r="F249" s="69"/>
      <c r="G249" s="103">
        <v>5911</v>
      </c>
      <c r="H249" s="95"/>
      <c r="I249" s="91" t="s">
        <v>223</v>
      </c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  <c r="U249" s="92"/>
      <c r="V249" s="92"/>
      <c r="W249" s="92"/>
      <c r="X249" s="92"/>
      <c r="Y249" s="92"/>
      <c r="Z249" s="92"/>
      <c r="AA249" s="92"/>
      <c r="AB249" s="92"/>
      <c r="AC249" s="92"/>
      <c r="AD249" s="89">
        <v>30000</v>
      </c>
      <c r="AE249" s="89"/>
      <c r="AF249" s="89"/>
      <c r="AG249" s="89"/>
      <c r="AH249" s="89"/>
      <c r="AI249" s="79" t="s">
        <v>302</v>
      </c>
      <c r="AJ249" s="67"/>
      <c r="AK249" s="67"/>
      <c r="AL249" s="67"/>
      <c r="AM249" s="67">
        <v>30000</v>
      </c>
      <c r="AN249" s="67"/>
      <c r="AO249" s="67"/>
      <c r="AP249" s="67"/>
      <c r="AQ249" s="67"/>
      <c r="AR249" s="67"/>
      <c r="AS249" s="67"/>
      <c r="AT249" s="67"/>
      <c r="AU249" s="67"/>
      <c r="AV249" s="57">
        <f t="shared" si="11"/>
        <v>30000</v>
      </c>
    </row>
    <row r="250" spans="1:48" ht="33" hidden="1" customHeight="1" x14ac:dyDescent="0.3">
      <c r="A250" s="11"/>
      <c r="B250" s="21"/>
      <c r="C250" s="69"/>
      <c r="D250" s="69"/>
      <c r="E250" s="69"/>
      <c r="F250" s="69"/>
      <c r="G250" s="103">
        <v>5971</v>
      </c>
      <c r="H250" s="95"/>
      <c r="I250" s="91" t="s">
        <v>224</v>
      </c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92"/>
      <c r="X250" s="92"/>
      <c r="Y250" s="92"/>
      <c r="Z250" s="92"/>
      <c r="AA250" s="92"/>
      <c r="AB250" s="92"/>
      <c r="AC250" s="92"/>
      <c r="AD250" s="66"/>
      <c r="AE250" s="65"/>
      <c r="AF250" s="67"/>
      <c r="AG250" s="67"/>
      <c r="AH250" s="67"/>
      <c r="AI250" s="76"/>
      <c r="AJ250" s="67"/>
      <c r="AK250" s="67"/>
      <c r="AL250" s="67"/>
      <c r="AM250" s="67"/>
      <c r="AN250" s="67"/>
      <c r="AO250" s="67"/>
      <c r="AP250" s="67"/>
      <c r="AQ250" s="67"/>
      <c r="AR250" s="67"/>
      <c r="AS250" s="67"/>
      <c r="AT250" s="67"/>
      <c r="AU250" s="67"/>
      <c r="AV250" s="57">
        <f t="shared" si="11"/>
        <v>0</v>
      </c>
    </row>
    <row r="251" spans="1:48" ht="15.75" customHeight="1" thickBot="1" x14ac:dyDescent="0.35">
      <c r="A251" s="11"/>
      <c r="B251" s="21"/>
      <c r="C251" s="69"/>
      <c r="D251" s="69"/>
      <c r="E251" s="69"/>
      <c r="F251" s="69"/>
      <c r="G251" s="64" t="s">
        <v>225</v>
      </c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  <c r="AA251" s="59"/>
      <c r="AB251" s="59"/>
      <c r="AC251" s="59"/>
      <c r="AD251" s="90">
        <f>SUM(AD220:AD249)</f>
        <v>518000</v>
      </c>
      <c r="AE251" s="90"/>
      <c r="AF251" s="90"/>
      <c r="AG251" s="90"/>
      <c r="AH251" s="90"/>
      <c r="AI251" s="76"/>
      <c r="AJ251" s="83">
        <f>SUM(AJ220:AJ249)</f>
        <v>0</v>
      </c>
      <c r="AK251" s="83">
        <f>SUM(AK220:AK249)</f>
        <v>0</v>
      </c>
      <c r="AL251" s="83">
        <f t="shared" ref="AL251:AU251" si="12">SUM(AL220:AL249)</f>
        <v>0</v>
      </c>
      <c r="AM251" s="83">
        <f t="shared" si="12"/>
        <v>100000</v>
      </c>
      <c r="AN251" s="83">
        <f t="shared" si="12"/>
        <v>20000</v>
      </c>
      <c r="AO251" s="83">
        <f t="shared" si="12"/>
        <v>0</v>
      </c>
      <c r="AP251" s="83">
        <f t="shared" si="12"/>
        <v>0</v>
      </c>
      <c r="AQ251" s="83">
        <f t="shared" si="12"/>
        <v>0</v>
      </c>
      <c r="AR251" s="83">
        <f t="shared" si="12"/>
        <v>110000</v>
      </c>
      <c r="AS251" s="83">
        <f t="shared" si="12"/>
        <v>38000</v>
      </c>
      <c r="AT251" s="83">
        <f t="shared" si="12"/>
        <v>0</v>
      </c>
      <c r="AU251" s="83">
        <f t="shared" si="12"/>
        <v>0</v>
      </c>
      <c r="AV251" s="57">
        <f>SUM(AJ251:AU251)+250000</f>
        <v>518000</v>
      </c>
    </row>
    <row r="252" spans="1:48" ht="15.75" hidden="1" customHeight="1" x14ac:dyDescent="0.3">
      <c r="A252" s="11"/>
      <c r="B252" s="21"/>
      <c r="C252" s="69"/>
      <c r="D252" s="69"/>
      <c r="E252" s="69"/>
      <c r="F252" s="69"/>
      <c r="G252" s="103">
        <v>6121</v>
      </c>
      <c r="H252" s="95"/>
      <c r="I252" s="91" t="s">
        <v>226</v>
      </c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  <c r="U252" s="92"/>
      <c r="V252" s="92"/>
      <c r="W252" s="92"/>
      <c r="X252" s="92"/>
      <c r="Y252" s="92"/>
      <c r="Z252" s="92"/>
      <c r="AA252" s="92"/>
      <c r="AB252" s="92"/>
      <c r="AC252" s="92"/>
      <c r="AD252" s="105" t="s">
        <v>61</v>
      </c>
      <c r="AE252" s="106"/>
      <c r="AF252" s="107" t="s">
        <v>62</v>
      </c>
      <c r="AG252" s="108"/>
      <c r="AH252" s="108"/>
      <c r="AI252" s="108"/>
      <c r="AJ252" s="108"/>
      <c r="AK252" s="108"/>
      <c r="AL252" s="92"/>
      <c r="AM252" s="92"/>
      <c r="AN252" s="92"/>
      <c r="AO252" s="92"/>
      <c r="AP252" s="92"/>
      <c r="AQ252" s="92"/>
      <c r="AR252" s="36"/>
      <c r="AS252" s="36"/>
    </row>
    <row r="253" spans="1:48" ht="15.75" hidden="1" customHeight="1" x14ac:dyDescent="0.3">
      <c r="A253" s="11"/>
      <c r="B253" s="21"/>
      <c r="C253" s="69"/>
      <c r="D253" s="69"/>
      <c r="E253" s="69"/>
      <c r="F253" s="69"/>
      <c r="G253" s="103">
        <v>6121</v>
      </c>
      <c r="H253" s="95"/>
      <c r="I253" s="91" t="s">
        <v>226</v>
      </c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2"/>
      <c r="X253" s="92"/>
      <c r="Y253" s="92"/>
      <c r="Z253" s="92"/>
      <c r="AA253" s="92"/>
      <c r="AB253" s="92"/>
      <c r="AC253" s="92"/>
      <c r="AD253" s="94" t="s">
        <v>131</v>
      </c>
      <c r="AE253" s="95"/>
      <c r="AF253" s="96" t="s">
        <v>227</v>
      </c>
      <c r="AG253" s="92"/>
      <c r="AH253" s="92"/>
      <c r="AI253" s="92"/>
      <c r="AJ253" s="92"/>
      <c r="AK253" s="92"/>
      <c r="AL253" s="92"/>
      <c r="AM253" s="92"/>
      <c r="AN253" s="92"/>
      <c r="AO253" s="92"/>
      <c r="AP253" s="92"/>
      <c r="AQ253" s="92"/>
      <c r="AR253" s="36"/>
      <c r="AS253" s="36"/>
    </row>
    <row r="254" spans="1:48" ht="15.75" hidden="1" customHeight="1" x14ac:dyDescent="0.3">
      <c r="A254" s="11"/>
      <c r="B254" s="21"/>
      <c r="C254" s="69"/>
      <c r="D254" s="69"/>
      <c r="E254" s="69"/>
      <c r="F254" s="69"/>
      <c r="G254" s="103">
        <v>6121</v>
      </c>
      <c r="H254" s="95"/>
      <c r="I254" s="91" t="s">
        <v>226</v>
      </c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  <c r="X254" s="92"/>
      <c r="Y254" s="92"/>
      <c r="Z254" s="92"/>
      <c r="AA254" s="92"/>
      <c r="AB254" s="92"/>
      <c r="AC254" s="92"/>
      <c r="AD254" s="94" t="s">
        <v>61</v>
      </c>
      <c r="AE254" s="95"/>
      <c r="AF254" s="96" t="s">
        <v>62</v>
      </c>
      <c r="AG254" s="92"/>
      <c r="AH254" s="92"/>
      <c r="AI254" s="92"/>
      <c r="AJ254" s="92"/>
      <c r="AK254" s="92"/>
      <c r="AL254" s="92"/>
      <c r="AM254" s="92"/>
      <c r="AN254" s="92"/>
      <c r="AO254" s="92"/>
      <c r="AP254" s="92"/>
      <c r="AQ254" s="92"/>
      <c r="AR254" s="36"/>
      <c r="AS254" s="36"/>
    </row>
    <row r="255" spans="1:48" ht="30" hidden="1" customHeight="1" x14ac:dyDescent="0.3">
      <c r="A255" s="11"/>
      <c r="B255" s="21"/>
      <c r="C255" s="69"/>
      <c r="D255" s="69"/>
      <c r="E255" s="69"/>
      <c r="F255" s="69"/>
      <c r="G255" s="103">
        <v>6131</v>
      </c>
      <c r="H255" s="95"/>
      <c r="I255" s="91" t="s">
        <v>228</v>
      </c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  <c r="Z255" s="92"/>
      <c r="AA255" s="92"/>
      <c r="AB255" s="92"/>
      <c r="AC255" s="92"/>
      <c r="AD255" s="94" t="s">
        <v>61</v>
      </c>
      <c r="AE255" s="95"/>
      <c r="AF255" s="96" t="s">
        <v>62</v>
      </c>
      <c r="AG255" s="92"/>
      <c r="AH255" s="92"/>
      <c r="AI255" s="92"/>
      <c r="AJ255" s="92"/>
      <c r="AK255" s="92"/>
      <c r="AL255" s="92"/>
      <c r="AM255" s="92"/>
      <c r="AN255" s="92"/>
      <c r="AO255" s="92"/>
      <c r="AP255" s="92"/>
      <c r="AQ255" s="92"/>
      <c r="AR255" s="36"/>
      <c r="AS255" s="36"/>
    </row>
    <row r="256" spans="1:48" ht="30" hidden="1" customHeight="1" x14ac:dyDescent="0.3">
      <c r="A256" s="11"/>
      <c r="B256" s="21"/>
      <c r="C256" s="69"/>
      <c r="D256" s="69"/>
      <c r="E256" s="69"/>
      <c r="F256" s="69"/>
      <c r="G256" s="103">
        <v>6131</v>
      </c>
      <c r="H256" s="95"/>
      <c r="I256" s="91" t="s">
        <v>228</v>
      </c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2"/>
      <c r="X256" s="92"/>
      <c r="Y256" s="92"/>
      <c r="Z256" s="92"/>
      <c r="AA256" s="92"/>
      <c r="AB256" s="92"/>
      <c r="AC256" s="92"/>
      <c r="AD256" s="94" t="s">
        <v>61</v>
      </c>
      <c r="AE256" s="95"/>
      <c r="AF256" s="96" t="s">
        <v>62</v>
      </c>
      <c r="AG256" s="92"/>
      <c r="AH256" s="92"/>
      <c r="AI256" s="92"/>
      <c r="AJ256" s="92"/>
      <c r="AK256" s="92"/>
      <c r="AL256" s="92"/>
      <c r="AM256" s="92"/>
      <c r="AN256" s="92"/>
      <c r="AO256" s="92"/>
      <c r="AP256" s="92"/>
      <c r="AQ256" s="92"/>
      <c r="AR256" s="36"/>
      <c r="AS256" s="36"/>
    </row>
    <row r="257" spans="1:49" ht="30" hidden="1" customHeight="1" x14ac:dyDescent="0.3">
      <c r="A257" s="11"/>
      <c r="B257" s="21"/>
      <c r="C257" s="69"/>
      <c r="D257" s="69"/>
      <c r="E257" s="69"/>
      <c r="F257" s="69"/>
      <c r="G257" s="103">
        <v>6131</v>
      </c>
      <c r="H257" s="95"/>
      <c r="I257" s="91" t="s">
        <v>228</v>
      </c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  <c r="U257" s="92"/>
      <c r="V257" s="92"/>
      <c r="W257" s="92"/>
      <c r="X257" s="92"/>
      <c r="Y257" s="92"/>
      <c r="Z257" s="92"/>
      <c r="AA257" s="92"/>
      <c r="AB257" s="92"/>
      <c r="AC257" s="92"/>
      <c r="AD257" s="94" t="s">
        <v>61</v>
      </c>
      <c r="AE257" s="95"/>
      <c r="AF257" s="96" t="s">
        <v>62</v>
      </c>
      <c r="AG257" s="92"/>
      <c r="AH257" s="92"/>
      <c r="AI257" s="92"/>
      <c r="AJ257" s="92"/>
      <c r="AK257" s="92"/>
      <c r="AL257" s="92"/>
      <c r="AM257" s="92"/>
      <c r="AN257" s="92"/>
      <c r="AO257" s="92"/>
      <c r="AP257" s="92"/>
      <c r="AQ257" s="92"/>
      <c r="AR257" s="36"/>
      <c r="AS257" s="36"/>
    </row>
    <row r="258" spans="1:49" ht="15.75" hidden="1" customHeight="1" x14ac:dyDescent="0.3">
      <c r="A258" s="11"/>
      <c r="B258" s="21"/>
      <c r="C258" s="69"/>
      <c r="D258" s="69"/>
      <c r="E258" s="69"/>
      <c r="F258" s="69"/>
      <c r="G258" s="103">
        <v>6151</v>
      </c>
      <c r="H258" s="95"/>
      <c r="I258" s="91" t="s">
        <v>229</v>
      </c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  <c r="AB258" s="92"/>
      <c r="AC258" s="92"/>
      <c r="AD258" s="94" t="s">
        <v>61</v>
      </c>
      <c r="AE258" s="95"/>
      <c r="AF258" s="96" t="s">
        <v>62</v>
      </c>
      <c r="AG258" s="92"/>
      <c r="AH258" s="92"/>
      <c r="AI258" s="92"/>
      <c r="AJ258" s="92"/>
      <c r="AK258" s="92"/>
      <c r="AL258" s="92"/>
      <c r="AM258" s="92"/>
      <c r="AN258" s="92"/>
      <c r="AO258" s="92"/>
      <c r="AP258" s="92"/>
      <c r="AQ258" s="92"/>
      <c r="AR258" s="36"/>
      <c r="AS258" s="36"/>
    </row>
    <row r="259" spans="1:49" ht="15.75" hidden="1" customHeight="1" x14ac:dyDescent="0.3">
      <c r="A259" s="11"/>
      <c r="B259" s="21"/>
      <c r="C259" s="69"/>
      <c r="D259" s="69"/>
      <c r="E259" s="69"/>
      <c r="F259" s="69"/>
      <c r="G259" s="103">
        <v>6151</v>
      </c>
      <c r="H259" s="95"/>
      <c r="I259" s="91" t="s">
        <v>229</v>
      </c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  <c r="AA259" s="92"/>
      <c r="AB259" s="92"/>
      <c r="AC259" s="92"/>
      <c r="AD259" s="94" t="s">
        <v>61</v>
      </c>
      <c r="AE259" s="95"/>
      <c r="AF259" s="96" t="s">
        <v>62</v>
      </c>
      <c r="AG259" s="92"/>
      <c r="AH259" s="92"/>
      <c r="AI259" s="92"/>
      <c r="AJ259" s="92"/>
      <c r="AK259" s="92"/>
      <c r="AL259" s="92"/>
      <c r="AM259" s="92"/>
      <c r="AN259" s="92"/>
      <c r="AO259" s="92"/>
      <c r="AP259" s="92"/>
      <c r="AQ259" s="92"/>
      <c r="AR259" s="36"/>
      <c r="AS259" s="36"/>
    </row>
    <row r="260" spans="1:49" ht="15.75" hidden="1" customHeight="1" x14ac:dyDescent="0.3">
      <c r="A260" s="11"/>
      <c r="B260" s="21"/>
      <c r="C260" s="69"/>
      <c r="D260" s="69"/>
      <c r="E260" s="69"/>
      <c r="F260" s="69"/>
      <c r="G260" s="103">
        <v>6171</v>
      </c>
      <c r="H260" s="95"/>
      <c r="I260" s="91" t="s">
        <v>230</v>
      </c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  <c r="AA260" s="92"/>
      <c r="AB260" s="92"/>
      <c r="AC260" s="92"/>
      <c r="AD260" s="94" t="s">
        <v>61</v>
      </c>
      <c r="AE260" s="95"/>
      <c r="AF260" s="96" t="s">
        <v>62</v>
      </c>
      <c r="AG260" s="92"/>
      <c r="AH260" s="92"/>
      <c r="AI260" s="92"/>
      <c r="AJ260" s="92"/>
      <c r="AK260" s="92"/>
      <c r="AL260" s="92"/>
      <c r="AM260" s="92"/>
      <c r="AN260" s="92"/>
      <c r="AO260" s="92"/>
      <c r="AP260" s="92"/>
      <c r="AQ260" s="92"/>
      <c r="AR260" s="36"/>
      <c r="AS260" s="36"/>
    </row>
    <row r="261" spans="1:49" ht="15.75" hidden="1" customHeight="1" x14ac:dyDescent="0.3">
      <c r="A261" s="11"/>
      <c r="B261" s="21"/>
      <c r="C261" s="69"/>
      <c r="D261" s="69"/>
      <c r="E261" s="69"/>
      <c r="F261" s="69"/>
      <c r="G261" s="103">
        <v>6191</v>
      </c>
      <c r="H261" s="95"/>
      <c r="I261" s="91" t="s">
        <v>231</v>
      </c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  <c r="AB261" s="92"/>
      <c r="AC261" s="92"/>
      <c r="AD261" s="94" t="s">
        <v>61</v>
      </c>
      <c r="AE261" s="95"/>
      <c r="AF261" s="96" t="s">
        <v>62</v>
      </c>
      <c r="AG261" s="92"/>
      <c r="AH261" s="92"/>
      <c r="AI261" s="92"/>
      <c r="AJ261" s="92"/>
      <c r="AK261" s="92"/>
      <c r="AL261" s="92"/>
      <c r="AM261" s="92"/>
      <c r="AN261" s="92"/>
      <c r="AO261" s="92"/>
      <c r="AP261" s="92"/>
      <c r="AQ261" s="92"/>
      <c r="AR261" s="36"/>
      <c r="AS261" s="36"/>
    </row>
    <row r="262" spans="1:49" ht="20.25" hidden="1" customHeight="1" x14ac:dyDescent="0.3">
      <c r="A262" s="11"/>
      <c r="B262" s="21"/>
      <c r="C262" s="69"/>
      <c r="D262" s="69"/>
      <c r="E262" s="69"/>
      <c r="F262" s="69"/>
      <c r="G262" s="103">
        <v>6321</v>
      </c>
      <c r="H262" s="95"/>
      <c r="I262" s="91" t="s">
        <v>232</v>
      </c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  <c r="AA262" s="92"/>
      <c r="AB262" s="92"/>
      <c r="AC262" s="92"/>
      <c r="AD262" s="94" t="s">
        <v>131</v>
      </c>
      <c r="AE262" s="95"/>
      <c r="AF262" s="96" t="s">
        <v>233</v>
      </c>
      <c r="AG262" s="92"/>
      <c r="AH262" s="92"/>
      <c r="AI262" s="92"/>
      <c r="AJ262" s="92"/>
      <c r="AK262" s="92"/>
      <c r="AL262" s="92"/>
      <c r="AM262" s="92"/>
      <c r="AN262" s="92"/>
      <c r="AO262" s="92"/>
      <c r="AP262" s="92"/>
      <c r="AQ262" s="92"/>
      <c r="AR262" s="36"/>
      <c r="AS262" s="36"/>
    </row>
    <row r="263" spans="1:49" ht="24" hidden="1" customHeight="1" x14ac:dyDescent="0.3">
      <c r="A263" s="11"/>
      <c r="B263" s="21"/>
      <c r="C263" s="69"/>
      <c r="D263" s="69"/>
      <c r="E263" s="69"/>
      <c r="F263" s="69"/>
      <c r="G263" s="103">
        <v>6321</v>
      </c>
      <c r="H263" s="95"/>
      <c r="I263" s="91" t="s">
        <v>232</v>
      </c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  <c r="X263" s="92"/>
      <c r="Y263" s="92"/>
      <c r="Z263" s="92"/>
      <c r="AA263" s="92"/>
      <c r="AB263" s="92"/>
      <c r="AC263" s="92"/>
      <c r="AD263" s="94" t="s">
        <v>131</v>
      </c>
      <c r="AE263" s="95"/>
      <c r="AF263" s="96" t="s">
        <v>234</v>
      </c>
      <c r="AG263" s="92"/>
      <c r="AH263" s="92"/>
      <c r="AI263" s="92"/>
      <c r="AJ263" s="92"/>
      <c r="AK263" s="92"/>
      <c r="AL263" s="92"/>
      <c r="AM263" s="92"/>
      <c r="AN263" s="92"/>
      <c r="AO263" s="92"/>
      <c r="AP263" s="92"/>
      <c r="AQ263" s="92"/>
      <c r="AR263" s="36"/>
      <c r="AS263" s="36"/>
    </row>
    <row r="264" spans="1:49" ht="15.75" hidden="1" customHeight="1" x14ac:dyDescent="0.3">
      <c r="A264" s="11"/>
      <c r="B264" s="21"/>
      <c r="C264" s="69"/>
      <c r="D264" s="69"/>
      <c r="E264" s="69"/>
      <c r="F264" s="69"/>
      <c r="G264" s="35"/>
      <c r="H264" s="35"/>
      <c r="I264" s="109" t="s">
        <v>235</v>
      </c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  <c r="X264" s="92"/>
      <c r="Y264" s="92"/>
      <c r="Z264" s="92"/>
      <c r="AA264" s="92"/>
      <c r="AB264" s="92"/>
      <c r="AC264" s="92"/>
      <c r="AD264" s="92"/>
      <c r="AE264" s="92"/>
      <c r="AF264" s="92"/>
      <c r="AG264" s="92"/>
      <c r="AH264" s="92"/>
      <c r="AI264" s="92"/>
      <c r="AJ264" s="92"/>
      <c r="AK264" s="92"/>
      <c r="AL264" s="92"/>
      <c r="AM264" s="92"/>
      <c r="AN264" s="92"/>
      <c r="AO264" s="92"/>
      <c r="AP264" s="92"/>
      <c r="AQ264" s="95"/>
      <c r="AR264" s="37">
        <f t="shared" ref="AR264:AS264" si="13">SUM(AR252:AR263)</f>
        <v>0</v>
      </c>
      <c r="AS264" s="37">
        <f t="shared" si="13"/>
        <v>0</v>
      </c>
    </row>
    <row r="265" spans="1:49" ht="15.75" hidden="1" customHeight="1" x14ac:dyDescent="0.3">
      <c r="A265" s="11"/>
      <c r="B265" s="21"/>
      <c r="C265" s="69"/>
      <c r="D265" s="69"/>
      <c r="E265" s="69"/>
      <c r="F265" s="69"/>
      <c r="G265" s="103">
        <v>9111</v>
      </c>
      <c r="H265" s="95"/>
      <c r="I265" s="91" t="s">
        <v>236</v>
      </c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  <c r="AA265" s="92"/>
      <c r="AB265" s="92"/>
      <c r="AC265" s="92"/>
      <c r="AD265" s="94" t="s">
        <v>61</v>
      </c>
      <c r="AE265" s="95"/>
      <c r="AF265" s="96" t="s">
        <v>62</v>
      </c>
      <c r="AG265" s="92"/>
      <c r="AH265" s="92"/>
      <c r="AI265" s="92"/>
      <c r="AJ265" s="92"/>
      <c r="AK265" s="92"/>
      <c r="AL265" s="92"/>
      <c r="AM265" s="92"/>
      <c r="AN265" s="92"/>
      <c r="AO265" s="92"/>
      <c r="AP265" s="92"/>
      <c r="AQ265" s="92"/>
      <c r="AR265" s="36"/>
      <c r="AS265" s="36"/>
    </row>
    <row r="266" spans="1:49" ht="15.75" hidden="1" customHeight="1" x14ac:dyDescent="0.3">
      <c r="A266" s="11"/>
      <c r="B266" s="21"/>
      <c r="C266" s="69"/>
      <c r="D266" s="69"/>
      <c r="E266" s="69"/>
      <c r="F266" s="69"/>
      <c r="G266" s="103">
        <v>9211</v>
      </c>
      <c r="H266" s="95"/>
      <c r="I266" s="91" t="s">
        <v>237</v>
      </c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  <c r="Z266" s="92"/>
      <c r="AA266" s="92"/>
      <c r="AB266" s="92"/>
      <c r="AC266" s="92"/>
      <c r="AD266" s="94" t="s">
        <v>61</v>
      </c>
      <c r="AE266" s="95"/>
      <c r="AF266" s="96" t="s">
        <v>62</v>
      </c>
      <c r="AG266" s="92"/>
      <c r="AH266" s="92"/>
      <c r="AI266" s="92"/>
      <c r="AJ266" s="92"/>
      <c r="AK266" s="92"/>
      <c r="AL266" s="92"/>
      <c r="AM266" s="92"/>
      <c r="AN266" s="92"/>
      <c r="AO266" s="92"/>
      <c r="AP266" s="92"/>
      <c r="AQ266" s="92"/>
      <c r="AR266" s="36"/>
      <c r="AS266" s="36"/>
    </row>
    <row r="267" spans="1:49" ht="15.75" hidden="1" customHeight="1" x14ac:dyDescent="0.3">
      <c r="A267" s="11"/>
      <c r="B267" s="21"/>
      <c r="C267" s="69"/>
      <c r="D267" s="69"/>
      <c r="E267" s="69"/>
      <c r="F267" s="69"/>
      <c r="G267" s="35"/>
      <c r="H267" s="35"/>
      <c r="I267" s="160" t="s">
        <v>238</v>
      </c>
      <c r="J267" s="161"/>
      <c r="K267" s="161"/>
      <c r="L267" s="161"/>
      <c r="M267" s="161"/>
      <c r="N267" s="161"/>
      <c r="O267" s="161"/>
      <c r="P267" s="161"/>
      <c r="Q267" s="161"/>
      <c r="R267" s="161"/>
      <c r="S267" s="161"/>
      <c r="T267" s="161"/>
      <c r="U267" s="161"/>
      <c r="V267" s="161"/>
      <c r="W267" s="161"/>
      <c r="X267" s="161"/>
      <c r="Y267" s="161"/>
      <c r="Z267" s="161"/>
      <c r="AA267" s="161"/>
      <c r="AB267" s="161"/>
      <c r="AC267" s="161"/>
      <c r="AD267" s="161"/>
      <c r="AE267" s="161"/>
      <c r="AF267" s="161"/>
      <c r="AG267" s="161"/>
      <c r="AH267" s="161"/>
      <c r="AI267" s="161"/>
      <c r="AJ267" s="161"/>
      <c r="AK267" s="161"/>
      <c r="AL267" s="161"/>
      <c r="AM267" s="161"/>
      <c r="AN267" s="161"/>
      <c r="AO267" s="161"/>
      <c r="AP267" s="161"/>
      <c r="AQ267" s="162"/>
      <c r="AR267" s="37"/>
      <c r="AS267" s="37" t="e">
        <f>AS265+AS266+#REF!</f>
        <v>#REF!</v>
      </c>
    </row>
    <row r="268" spans="1:49" ht="15.75" customHeight="1" thickBot="1" x14ac:dyDescent="0.35">
      <c r="A268" s="11"/>
      <c r="B268" s="21"/>
      <c r="C268" s="69"/>
      <c r="D268" s="69"/>
      <c r="E268" s="69"/>
      <c r="F268" s="69"/>
      <c r="G268" s="99"/>
      <c r="H268" s="100"/>
      <c r="I268" s="97" t="s">
        <v>239</v>
      </c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8"/>
      <c r="AD268" s="101">
        <f>AD83+AD132+AD201+AD251</f>
        <v>9360000</v>
      </c>
      <c r="AE268" s="102"/>
      <c r="AF268" s="102"/>
      <c r="AG268" s="102"/>
      <c r="AH268" s="102"/>
      <c r="AI268" s="72"/>
      <c r="AJ268" s="57">
        <f>AJ83+AJ132+AJ201+AJ251</f>
        <v>416143.04000000004</v>
      </c>
      <c r="AK268" s="57">
        <f>AK83+AK132+AK201+AK251</f>
        <v>391103.3</v>
      </c>
      <c r="AL268" s="57">
        <f t="shared" ref="AL268:AU268" si="14">AL83+AL132+AL201+AL251</f>
        <v>603759.53</v>
      </c>
      <c r="AM268" s="57">
        <f t="shared" si="14"/>
        <v>836452.35</v>
      </c>
      <c r="AN268" s="57">
        <f t="shared" si="14"/>
        <v>842259.23</v>
      </c>
      <c r="AO268" s="57">
        <f t="shared" si="14"/>
        <v>512071.94999999995</v>
      </c>
      <c r="AP268" s="57">
        <f t="shared" si="14"/>
        <v>538328.23</v>
      </c>
      <c r="AQ268" s="57">
        <f t="shared" si="14"/>
        <v>1159665.95</v>
      </c>
      <c r="AR268" s="57">
        <f t="shared" si="14"/>
        <v>755628.23</v>
      </c>
      <c r="AS268" s="57">
        <f t="shared" si="14"/>
        <v>644171.94999999995</v>
      </c>
      <c r="AT268" s="57">
        <f t="shared" si="14"/>
        <v>523128.23</v>
      </c>
      <c r="AU268" s="57">
        <f t="shared" si="14"/>
        <v>583271.94999999995</v>
      </c>
      <c r="AV268" s="57">
        <f>AV83+AV132+AV201+AV251</f>
        <v>9360000</v>
      </c>
      <c r="AW268" s="57"/>
    </row>
    <row r="269" spans="1:49" ht="15.75" customHeight="1" x14ac:dyDescent="0.3">
      <c r="AR269" s="57"/>
      <c r="AT269" s="46"/>
    </row>
    <row r="270" spans="1:49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73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47"/>
    </row>
    <row r="271" spans="1:49" ht="15.75" hidden="1" customHeight="1" x14ac:dyDescent="0.3">
      <c r="AT271" s="46"/>
    </row>
    <row r="272" spans="1:49" ht="15.75" hidden="1" customHeight="1" x14ac:dyDescent="0.3">
      <c r="A272" s="1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5"/>
      <c r="AS272" s="25"/>
      <c r="AT272" s="48"/>
    </row>
    <row r="273" spans="1:46" ht="15.75" hidden="1" customHeight="1" x14ac:dyDescent="0.3">
      <c r="A273" s="1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5"/>
      <c r="AS273" s="25"/>
      <c r="AT273" s="48"/>
    </row>
    <row r="274" spans="1:46" ht="15.75" hidden="1" customHeight="1" x14ac:dyDescent="0.3">
      <c r="A274" s="1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5"/>
      <c r="AS274" s="25"/>
      <c r="AT274" s="48"/>
    </row>
    <row r="275" spans="1:46" ht="15.75" hidden="1" customHeight="1" x14ac:dyDescent="0.3">
      <c r="A275" s="1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5"/>
      <c r="AS275" s="25"/>
      <c r="AT275" s="48"/>
    </row>
    <row r="276" spans="1:46" ht="15.75" hidden="1" customHeight="1" x14ac:dyDescent="0.3">
      <c r="A276" s="11"/>
      <c r="AQ276" s="2"/>
      <c r="AR276" s="25"/>
      <c r="AS276" s="25"/>
      <c r="AT276" s="48"/>
    </row>
    <row r="277" spans="1:46" ht="15.75" hidden="1" customHeight="1" x14ac:dyDescent="0.3">
      <c r="A277" s="11"/>
      <c r="AQ277" s="2"/>
      <c r="AR277" s="25"/>
      <c r="AS277" s="25"/>
      <c r="AT277" s="48"/>
    </row>
    <row r="278" spans="1:46" ht="15.75" hidden="1" customHeight="1" x14ac:dyDescent="0.3">
      <c r="A278" s="11"/>
      <c r="AQ278" s="2"/>
      <c r="AR278" s="25"/>
      <c r="AS278" s="25"/>
      <c r="AT278" s="48"/>
    </row>
    <row r="279" spans="1:46" ht="15.75" hidden="1" customHeight="1" x14ac:dyDescent="0.3">
      <c r="A279" s="11"/>
      <c r="AQ279" s="2"/>
      <c r="AR279" s="25"/>
      <c r="AS279" s="25"/>
      <c r="AT279" s="48"/>
    </row>
    <row r="280" spans="1:46" ht="15.75" hidden="1" customHeight="1" x14ac:dyDescent="0.3">
      <c r="A280" s="11"/>
      <c r="AQ280" s="2"/>
      <c r="AR280" s="25"/>
      <c r="AS280" s="25"/>
      <c r="AT280" s="48"/>
    </row>
    <row r="281" spans="1:46" ht="15.75" hidden="1" customHeight="1" x14ac:dyDescent="0.3">
      <c r="A281" s="11"/>
      <c r="AQ281" s="2"/>
      <c r="AR281" s="25"/>
      <c r="AS281" s="25"/>
      <c r="AT281" s="48"/>
    </row>
    <row r="282" spans="1:46" ht="15.75" hidden="1" customHeight="1" x14ac:dyDescent="0.3">
      <c r="A282" s="11"/>
      <c r="AQ282" s="2"/>
      <c r="AR282" s="25"/>
      <c r="AS282" s="25"/>
      <c r="AT282" s="48"/>
    </row>
    <row r="283" spans="1:46" ht="15.75" hidden="1" customHeight="1" x14ac:dyDescent="0.3">
      <c r="A283" s="11"/>
      <c r="AQ283" s="2"/>
      <c r="AR283" s="25"/>
      <c r="AS283" s="25"/>
      <c r="AT283" s="48"/>
    </row>
    <row r="284" spans="1:46" ht="15.75" hidden="1" customHeight="1" x14ac:dyDescent="0.3">
      <c r="A284" s="11"/>
      <c r="AQ284" s="2"/>
      <c r="AR284" s="25"/>
      <c r="AS284" s="25"/>
      <c r="AT284" s="48"/>
    </row>
    <row r="285" spans="1:46" ht="15.75" hidden="1" customHeight="1" x14ac:dyDescent="0.3">
      <c r="A285" s="11"/>
      <c r="AQ285" s="2"/>
      <c r="AR285" s="25"/>
      <c r="AS285" s="25"/>
      <c r="AT285" s="48"/>
    </row>
    <row r="286" spans="1:46" ht="15.75" hidden="1" customHeight="1" x14ac:dyDescent="0.3">
      <c r="A286" s="11"/>
      <c r="AQ286" s="2"/>
      <c r="AR286" s="25"/>
      <c r="AS286" s="25"/>
      <c r="AT286" s="48"/>
    </row>
    <row r="287" spans="1:46" ht="15.75" hidden="1" customHeight="1" x14ac:dyDescent="0.3">
      <c r="A287" s="11"/>
      <c r="AQ287" s="2"/>
      <c r="AR287" s="25"/>
      <c r="AS287" s="25"/>
      <c r="AT287" s="48"/>
    </row>
    <row r="288" spans="1:46" ht="15.75" hidden="1" customHeight="1" x14ac:dyDescent="0.3">
      <c r="A288" s="11"/>
      <c r="AQ288" s="2"/>
      <c r="AR288" s="25"/>
      <c r="AS288" s="25"/>
      <c r="AT288" s="48"/>
    </row>
    <row r="289" spans="1:46" ht="15.75" hidden="1" customHeight="1" x14ac:dyDescent="0.3">
      <c r="A289" s="11"/>
      <c r="AQ289" s="2"/>
      <c r="AR289" s="25"/>
      <c r="AS289" s="25"/>
      <c r="AT289" s="48"/>
    </row>
    <row r="290" spans="1:46" ht="15.75" hidden="1" customHeight="1" x14ac:dyDescent="0.3">
      <c r="A290" s="11"/>
      <c r="AQ290" s="2"/>
      <c r="AR290" s="25"/>
      <c r="AS290" s="25"/>
      <c r="AT290" s="48"/>
    </row>
    <row r="291" spans="1:46" ht="15.75" hidden="1" customHeight="1" x14ac:dyDescent="0.3">
      <c r="A291" s="11"/>
      <c r="AQ291" s="2"/>
      <c r="AR291" s="25"/>
      <c r="AS291" s="25"/>
      <c r="AT291" s="48"/>
    </row>
    <row r="292" spans="1:46" ht="15.75" hidden="1" customHeight="1" x14ac:dyDescent="0.3">
      <c r="A292" s="11"/>
      <c r="AQ292" s="2"/>
      <c r="AR292" s="25"/>
      <c r="AS292" s="25"/>
      <c r="AT292" s="48"/>
    </row>
    <row r="293" spans="1:46" ht="15.75" hidden="1" customHeight="1" x14ac:dyDescent="0.3">
      <c r="A293" s="11"/>
      <c r="AQ293" s="2"/>
      <c r="AR293" s="25"/>
      <c r="AS293" s="25"/>
      <c r="AT293" s="48"/>
    </row>
    <row r="294" spans="1:46" ht="15.75" hidden="1" customHeight="1" x14ac:dyDescent="0.3">
      <c r="A294" s="11"/>
      <c r="AQ294" s="2"/>
      <c r="AR294" s="25"/>
      <c r="AS294" s="25"/>
      <c r="AT294" s="48"/>
    </row>
    <row r="295" spans="1:46" ht="15.75" hidden="1" customHeight="1" x14ac:dyDescent="0.3">
      <c r="A295" s="11"/>
      <c r="AQ295" s="2"/>
      <c r="AR295" s="25"/>
      <c r="AS295" s="25"/>
      <c r="AT295" s="48"/>
    </row>
    <row r="296" spans="1:46" ht="15.75" hidden="1" customHeight="1" x14ac:dyDescent="0.3">
      <c r="A296" s="11"/>
      <c r="AQ296" s="2"/>
      <c r="AR296" s="25"/>
      <c r="AS296" s="25"/>
      <c r="AT296" s="48"/>
    </row>
    <row r="297" spans="1:46" ht="15.75" hidden="1" customHeight="1" x14ac:dyDescent="0.3">
      <c r="A297" s="11"/>
      <c r="AQ297" s="2"/>
      <c r="AR297" s="25"/>
      <c r="AS297" s="25"/>
      <c r="AT297" s="48"/>
    </row>
    <row r="298" spans="1:46" ht="15.75" hidden="1" customHeight="1" x14ac:dyDescent="0.3">
      <c r="A298" s="11"/>
      <c r="AQ298" s="2"/>
      <c r="AR298" s="25"/>
      <c r="AS298" s="25"/>
      <c r="AT298" s="48"/>
    </row>
    <row r="299" spans="1:46" ht="15.75" hidden="1" customHeight="1" x14ac:dyDescent="0.3">
      <c r="A299" s="11"/>
      <c r="AQ299" s="2"/>
      <c r="AR299" s="25"/>
      <c r="AS299" s="25"/>
      <c r="AT299" s="48"/>
    </row>
    <row r="300" spans="1:46" ht="15.75" hidden="1" customHeight="1" x14ac:dyDescent="0.3">
      <c r="A300" s="1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5"/>
      <c r="AS300" s="25"/>
      <c r="AT300" s="48"/>
    </row>
    <row r="301" spans="1:46" ht="15.75" hidden="1" customHeight="1" x14ac:dyDescent="0.3">
      <c r="A301" s="1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5"/>
      <c r="AS301" s="25"/>
      <c r="AT301" s="48"/>
    </row>
    <row r="302" spans="1:46" ht="15.75" hidden="1" customHeight="1" x14ac:dyDescent="0.3">
      <c r="A302" s="1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5"/>
      <c r="AS302" s="25"/>
      <c r="AT302" s="48"/>
    </row>
    <row r="303" spans="1:46" ht="15.75" hidden="1" customHeight="1" x14ac:dyDescent="0.3">
      <c r="A303" s="1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5"/>
      <c r="AS303" s="25"/>
      <c r="AT303" s="48"/>
    </row>
    <row r="304" spans="1:46" ht="15.75" hidden="1" customHeight="1" x14ac:dyDescent="0.3">
      <c r="A304" s="1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5"/>
      <c r="AS304" s="25"/>
      <c r="AT304" s="48"/>
    </row>
    <row r="305" spans="1:46" ht="15.75" hidden="1" customHeight="1" x14ac:dyDescent="0.3">
      <c r="A305" s="1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5"/>
      <c r="AS305" s="25"/>
      <c r="AT305" s="48"/>
    </row>
    <row r="306" spans="1:46" ht="15.75" hidden="1" customHeight="1" x14ac:dyDescent="0.3">
      <c r="A306" s="1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5"/>
      <c r="AS306" s="25"/>
      <c r="AT306" s="48"/>
    </row>
    <row r="307" spans="1:46" ht="15.75" hidden="1" customHeight="1" x14ac:dyDescent="0.3">
      <c r="A307" s="1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5"/>
      <c r="AS307" s="25"/>
      <c r="AT307" s="48"/>
    </row>
    <row r="308" spans="1:46" ht="15.75" hidden="1" customHeight="1" x14ac:dyDescent="0.3">
      <c r="A308" s="1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5"/>
      <c r="AS308" s="25"/>
      <c r="AT308" s="48"/>
    </row>
    <row r="309" spans="1:46" ht="15.75" hidden="1" customHeight="1" x14ac:dyDescent="0.3">
      <c r="A309" s="1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5"/>
      <c r="AS309" s="25"/>
      <c r="AT309" s="48"/>
    </row>
    <row r="310" spans="1:46" ht="15.75" hidden="1" customHeight="1" x14ac:dyDescent="0.3">
      <c r="A310" s="1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5"/>
      <c r="AS310" s="25"/>
      <c r="AT310" s="48"/>
    </row>
    <row r="311" spans="1:46" ht="15.75" hidden="1" customHeight="1" x14ac:dyDescent="0.3">
      <c r="A311" s="1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5"/>
      <c r="AS311" s="25"/>
      <c r="AT311" s="48"/>
    </row>
    <row r="312" spans="1:46" ht="15.75" hidden="1" customHeight="1" x14ac:dyDescent="0.3">
      <c r="A312" s="1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5"/>
      <c r="AS312" s="25"/>
      <c r="AT312" s="48"/>
    </row>
    <row r="313" spans="1:46" ht="15.75" hidden="1" customHeight="1" x14ac:dyDescent="0.3">
      <c r="A313" s="1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5"/>
      <c r="AS313" s="25"/>
      <c r="AT313" s="48"/>
    </row>
    <row r="314" spans="1:46" ht="15.75" hidden="1" customHeight="1" x14ac:dyDescent="0.3">
      <c r="A314" s="1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5"/>
      <c r="AS314" s="25"/>
      <c r="AT314" s="48"/>
    </row>
    <row r="315" spans="1:46" ht="15.75" hidden="1" customHeight="1" x14ac:dyDescent="0.3">
      <c r="A315" s="1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5"/>
      <c r="AS315" s="25"/>
      <c r="AT315" s="48"/>
    </row>
    <row r="316" spans="1:46" ht="15.75" hidden="1" customHeight="1" x14ac:dyDescent="0.3">
      <c r="A316" s="1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5"/>
      <c r="AS316" s="25"/>
      <c r="AT316" s="48"/>
    </row>
    <row r="317" spans="1:46" ht="15.75" hidden="1" customHeight="1" x14ac:dyDescent="0.3">
      <c r="A317" s="1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5"/>
      <c r="AS317" s="25"/>
      <c r="AT317" s="48"/>
    </row>
    <row r="318" spans="1:46" ht="15.75" hidden="1" customHeight="1" x14ac:dyDescent="0.3">
      <c r="A318" s="1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5"/>
      <c r="AS318" s="25"/>
      <c r="AT318" s="48"/>
    </row>
    <row r="319" spans="1:46" ht="15.75" hidden="1" customHeight="1" x14ac:dyDescent="0.3">
      <c r="A319" s="1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5"/>
      <c r="AS319" s="25"/>
      <c r="AT319" s="48"/>
    </row>
    <row r="320" spans="1:46" ht="15.75" hidden="1" customHeight="1" x14ac:dyDescent="0.3">
      <c r="A320" s="1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5"/>
      <c r="AS320" s="25"/>
      <c r="AT320" s="48"/>
    </row>
    <row r="321" spans="1:46" ht="15.75" hidden="1" customHeight="1" x14ac:dyDescent="0.3">
      <c r="A321" s="1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5"/>
      <c r="AS321" s="25"/>
      <c r="AT321" s="48"/>
    </row>
    <row r="322" spans="1:46" ht="15.75" hidden="1" customHeight="1" x14ac:dyDescent="0.3">
      <c r="A322" s="1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5"/>
      <c r="AS322" s="25"/>
      <c r="AT322" s="48"/>
    </row>
    <row r="323" spans="1:46" ht="15.75" hidden="1" customHeight="1" x14ac:dyDescent="0.3">
      <c r="A323" s="1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5"/>
      <c r="AS323" s="25"/>
      <c r="AT323" s="48"/>
    </row>
    <row r="324" spans="1:46" ht="15.75" hidden="1" customHeight="1" x14ac:dyDescent="0.3">
      <c r="A324" s="1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5"/>
      <c r="AS324" s="25"/>
      <c r="AT324" s="48"/>
    </row>
    <row r="325" spans="1:46" ht="15.75" hidden="1" customHeight="1" x14ac:dyDescent="0.3">
      <c r="A325" s="1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5"/>
      <c r="AS325" s="25"/>
      <c r="AT325" s="48"/>
    </row>
    <row r="326" spans="1:46" ht="15.75" hidden="1" customHeight="1" x14ac:dyDescent="0.3">
      <c r="A326" s="1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5"/>
      <c r="AS326" s="25"/>
      <c r="AT326" s="48"/>
    </row>
    <row r="327" spans="1:46" ht="15.75" hidden="1" customHeight="1" x14ac:dyDescent="0.3">
      <c r="A327" s="1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5"/>
      <c r="AS327" s="25"/>
      <c r="AT327" s="48"/>
    </row>
    <row r="328" spans="1:46" ht="15.75" hidden="1" customHeight="1" x14ac:dyDescent="0.3">
      <c r="A328" s="1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5"/>
      <c r="AS328" s="25"/>
      <c r="AT328" s="48"/>
    </row>
    <row r="329" spans="1:46" ht="15.75" hidden="1" customHeight="1" x14ac:dyDescent="0.3">
      <c r="A329" s="1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5"/>
      <c r="AS329" s="25"/>
      <c r="AT329" s="48"/>
    </row>
    <row r="330" spans="1:46" ht="15.75" hidden="1" customHeight="1" x14ac:dyDescent="0.3">
      <c r="A330" s="1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5"/>
      <c r="AS330" s="25"/>
      <c r="AT330" s="48"/>
    </row>
    <row r="331" spans="1:46" ht="15.75" hidden="1" customHeight="1" x14ac:dyDescent="0.3">
      <c r="A331" s="1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5"/>
      <c r="AS331" s="25"/>
      <c r="AT331" s="48"/>
    </row>
    <row r="332" spans="1:46" ht="15.75" hidden="1" customHeight="1" x14ac:dyDescent="0.3">
      <c r="A332" s="1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5"/>
      <c r="AS332" s="25"/>
      <c r="AT332" s="48"/>
    </row>
    <row r="333" spans="1:46" ht="15.75" hidden="1" customHeight="1" x14ac:dyDescent="0.3">
      <c r="A333" s="1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5"/>
      <c r="AS333" s="25"/>
      <c r="AT333" s="48"/>
    </row>
    <row r="334" spans="1:46" ht="15.75" hidden="1" customHeight="1" x14ac:dyDescent="0.3">
      <c r="A334" s="1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5"/>
      <c r="AS334" s="25"/>
      <c r="AT334" s="48"/>
    </row>
    <row r="335" spans="1:46" ht="15.75" hidden="1" customHeight="1" x14ac:dyDescent="0.3">
      <c r="A335" s="1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5"/>
      <c r="AS335" s="25"/>
      <c r="AT335" s="48"/>
    </row>
    <row r="336" spans="1:46" ht="15.75" hidden="1" customHeight="1" x14ac:dyDescent="0.3">
      <c r="A336" s="1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5"/>
      <c r="AS336" s="25"/>
      <c r="AT336" s="48"/>
    </row>
    <row r="337" spans="1:46" ht="15.75" hidden="1" customHeight="1" x14ac:dyDescent="0.3">
      <c r="A337" s="1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5"/>
      <c r="AS337" s="25"/>
      <c r="AT337" s="48"/>
    </row>
    <row r="338" spans="1:46" ht="15.75" hidden="1" customHeight="1" x14ac:dyDescent="0.3">
      <c r="A338" s="1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5"/>
      <c r="AS338" s="25"/>
      <c r="AT338" s="48"/>
    </row>
    <row r="339" spans="1:46" ht="15.75" hidden="1" customHeight="1" x14ac:dyDescent="0.3">
      <c r="A339" s="1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5"/>
      <c r="AS339" s="25"/>
      <c r="AT339" s="48"/>
    </row>
    <row r="340" spans="1:46" ht="15.75" hidden="1" customHeight="1" x14ac:dyDescent="0.3">
      <c r="A340" s="1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5"/>
      <c r="AS340" s="25"/>
      <c r="AT340" s="48"/>
    </row>
    <row r="341" spans="1:46" ht="15.75" hidden="1" customHeight="1" x14ac:dyDescent="0.3">
      <c r="A341" s="1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5"/>
      <c r="AS341" s="25"/>
      <c r="AT341" s="48"/>
    </row>
    <row r="342" spans="1:46" ht="15.75" hidden="1" customHeight="1" x14ac:dyDescent="0.3">
      <c r="A342" s="1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5"/>
      <c r="AS342" s="25"/>
      <c r="AT342" s="48"/>
    </row>
    <row r="343" spans="1:46" ht="15.75" hidden="1" customHeight="1" x14ac:dyDescent="0.3">
      <c r="A343" s="1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5"/>
      <c r="AS343" s="25"/>
      <c r="AT343" s="48"/>
    </row>
    <row r="344" spans="1:46" ht="15.75" hidden="1" customHeight="1" x14ac:dyDescent="0.3">
      <c r="A344" s="1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5"/>
      <c r="AS344" s="25"/>
      <c r="AT344" s="48"/>
    </row>
    <row r="345" spans="1:46" ht="15.75" hidden="1" customHeight="1" x14ac:dyDescent="0.3">
      <c r="A345" s="1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5"/>
      <c r="AS345" s="25"/>
      <c r="AT345" s="48"/>
    </row>
    <row r="346" spans="1:46" ht="15.75" hidden="1" customHeight="1" x14ac:dyDescent="0.3">
      <c r="A346" s="1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5"/>
      <c r="AS346" s="25"/>
      <c r="AT346" s="48"/>
    </row>
    <row r="347" spans="1:46" ht="15.75" hidden="1" customHeight="1" x14ac:dyDescent="0.3">
      <c r="A347" s="1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5"/>
      <c r="AS347" s="25"/>
      <c r="AT347" s="48"/>
    </row>
    <row r="348" spans="1:46" ht="15.75" hidden="1" customHeight="1" x14ac:dyDescent="0.3">
      <c r="A348" s="1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5"/>
      <c r="AS348" s="25"/>
      <c r="AT348" s="48"/>
    </row>
    <row r="349" spans="1:46" ht="15.75" hidden="1" customHeight="1" x14ac:dyDescent="0.3">
      <c r="A349" s="1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5"/>
      <c r="AS349" s="25"/>
      <c r="AT349" s="48"/>
    </row>
    <row r="350" spans="1:46" ht="15.75" hidden="1" customHeight="1" x14ac:dyDescent="0.3">
      <c r="A350" s="1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5"/>
      <c r="AS350" s="25"/>
      <c r="AT350" s="48"/>
    </row>
    <row r="351" spans="1:46" ht="15.75" hidden="1" customHeight="1" x14ac:dyDescent="0.3">
      <c r="A351" s="1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5"/>
      <c r="AS351" s="25"/>
      <c r="AT351" s="48"/>
    </row>
    <row r="352" spans="1:46" ht="15.75" hidden="1" customHeight="1" x14ac:dyDescent="0.3">
      <c r="A352" s="1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5"/>
      <c r="AS352" s="25"/>
      <c r="AT352" s="48"/>
    </row>
    <row r="353" spans="1:46" ht="15.75" hidden="1" customHeight="1" x14ac:dyDescent="0.3">
      <c r="A353" s="1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5"/>
      <c r="AS353" s="25"/>
      <c r="AT353" s="48"/>
    </row>
    <row r="354" spans="1:46" ht="15.75" hidden="1" customHeight="1" x14ac:dyDescent="0.3">
      <c r="A354" s="1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5"/>
      <c r="AS354" s="25"/>
      <c r="AT354" s="48"/>
    </row>
    <row r="355" spans="1:46" ht="15.75" hidden="1" customHeight="1" x14ac:dyDescent="0.3">
      <c r="A355" s="1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5"/>
      <c r="AS355" s="25"/>
      <c r="AT355" s="48"/>
    </row>
    <row r="356" spans="1:46" ht="15.75" hidden="1" customHeight="1" x14ac:dyDescent="0.3">
      <c r="A356" s="1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5"/>
      <c r="AS356" s="25"/>
      <c r="AT356" s="48"/>
    </row>
    <row r="357" spans="1:46" ht="15.75" hidden="1" customHeight="1" x14ac:dyDescent="0.3">
      <c r="A357" s="1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5"/>
      <c r="AS357" s="25"/>
      <c r="AT357" s="48"/>
    </row>
    <row r="358" spans="1:46" ht="15.75" hidden="1" customHeight="1" x14ac:dyDescent="0.3">
      <c r="A358" s="1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5"/>
      <c r="AS358" s="25"/>
      <c r="AT358" s="48"/>
    </row>
    <row r="359" spans="1:46" ht="15.75" hidden="1" customHeight="1" x14ac:dyDescent="0.3">
      <c r="A359" s="1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5"/>
      <c r="AS359" s="25"/>
      <c r="AT359" s="48"/>
    </row>
    <row r="360" spans="1:46" ht="15.75" hidden="1" customHeight="1" x14ac:dyDescent="0.3">
      <c r="A360" s="1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5"/>
      <c r="AS360" s="25"/>
      <c r="AT360" s="48"/>
    </row>
    <row r="361" spans="1:46" ht="15.75" hidden="1" customHeight="1" x14ac:dyDescent="0.3">
      <c r="A361" s="1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5"/>
      <c r="AS361" s="25"/>
      <c r="AT361" s="48"/>
    </row>
    <row r="362" spans="1:46" ht="15.75" hidden="1" customHeight="1" x14ac:dyDescent="0.3">
      <c r="A362" s="1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5"/>
      <c r="AS362" s="25"/>
      <c r="AT362" s="48"/>
    </row>
    <row r="363" spans="1:46" ht="15.75" hidden="1" customHeight="1" x14ac:dyDescent="0.3">
      <c r="A363" s="1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5"/>
      <c r="AS363" s="25"/>
      <c r="AT363" s="48"/>
    </row>
    <row r="364" spans="1:46" ht="15.75" hidden="1" customHeight="1" x14ac:dyDescent="0.3">
      <c r="A364" s="1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5"/>
      <c r="AS364" s="25"/>
      <c r="AT364" s="48"/>
    </row>
    <row r="365" spans="1:46" ht="15.75" hidden="1" customHeight="1" x14ac:dyDescent="0.3">
      <c r="A365" s="1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5"/>
      <c r="AS365" s="25"/>
      <c r="AT365" s="48"/>
    </row>
    <row r="366" spans="1:46" ht="15.75" hidden="1" customHeight="1" x14ac:dyDescent="0.3">
      <c r="A366" s="1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5"/>
      <c r="AS366" s="25"/>
      <c r="AT366" s="48"/>
    </row>
    <row r="367" spans="1:46" ht="15.75" hidden="1" customHeight="1" x14ac:dyDescent="0.3">
      <c r="A367" s="1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5"/>
      <c r="AS367" s="25"/>
      <c r="AT367" s="48"/>
    </row>
    <row r="368" spans="1:46" ht="15.75" hidden="1" customHeight="1" x14ac:dyDescent="0.3">
      <c r="A368" s="1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5"/>
      <c r="AS368" s="25"/>
      <c r="AT368" s="48"/>
    </row>
    <row r="369" spans="1:46" ht="15.75" hidden="1" customHeight="1" x14ac:dyDescent="0.3">
      <c r="A369" s="1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5"/>
      <c r="AS369" s="25"/>
      <c r="AT369" s="48"/>
    </row>
    <row r="370" spans="1:46" ht="15.75" hidden="1" customHeight="1" x14ac:dyDescent="0.3">
      <c r="A370" s="1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5"/>
      <c r="AS370" s="25"/>
      <c r="AT370" s="48"/>
    </row>
    <row r="371" spans="1:46" ht="15.75" hidden="1" customHeight="1" x14ac:dyDescent="0.3">
      <c r="A371" s="1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5"/>
      <c r="AS371" s="25"/>
      <c r="AT371" s="48"/>
    </row>
    <row r="372" spans="1:46" ht="15.75" hidden="1" customHeight="1" x14ac:dyDescent="0.3">
      <c r="A372" s="1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5"/>
      <c r="AS372" s="25"/>
      <c r="AT372" s="48"/>
    </row>
    <row r="373" spans="1:46" ht="15.75" hidden="1" customHeight="1" x14ac:dyDescent="0.3">
      <c r="A373" s="1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5"/>
      <c r="AS373" s="25"/>
      <c r="AT373" s="48"/>
    </row>
    <row r="374" spans="1:46" ht="15.75" hidden="1" customHeight="1" x14ac:dyDescent="0.3">
      <c r="A374" s="1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5"/>
      <c r="AS374" s="25"/>
      <c r="AT374" s="48"/>
    </row>
    <row r="375" spans="1:46" ht="15.75" hidden="1" customHeight="1" x14ac:dyDescent="0.3">
      <c r="A375" s="1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5"/>
      <c r="AS375" s="25"/>
      <c r="AT375" s="48"/>
    </row>
    <row r="376" spans="1:46" ht="15.75" hidden="1" customHeight="1" x14ac:dyDescent="0.3">
      <c r="A376" s="1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5"/>
      <c r="AS376" s="25"/>
      <c r="AT376" s="48"/>
    </row>
    <row r="377" spans="1:46" ht="15.75" hidden="1" customHeight="1" x14ac:dyDescent="0.3">
      <c r="A377" s="1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5"/>
      <c r="AS377" s="25"/>
      <c r="AT377" s="48"/>
    </row>
    <row r="378" spans="1:46" ht="15.75" hidden="1" customHeight="1" x14ac:dyDescent="0.3">
      <c r="A378" s="1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5"/>
      <c r="AS378" s="25"/>
      <c r="AT378" s="48"/>
    </row>
    <row r="379" spans="1:46" ht="15.75" hidden="1" customHeight="1" x14ac:dyDescent="0.3">
      <c r="A379" s="1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5"/>
      <c r="AS379" s="25"/>
      <c r="AT379" s="48"/>
    </row>
    <row r="380" spans="1:46" ht="15.75" hidden="1" customHeight="1" x14ac:dyDescent="0.3">
      <c r="A380" s="1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5"/>
      <c r="AS380" s="25"/>
      <c r="AT380" s="48"/>
    </row>
    <row r="381" spans="1:46" ht="15.75" hidden="1" customHeight="1" x14ac:dyDescent="0.3">
      <c r="A381" s="1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5"/>
      <c r="AS381" s="25"/>
      <c r="AT381" s="48"/>
    </row>
    <row r="382" spans="1:46" ht="15.75" hidden="1" customHeight="1" x14ac:dyDescent="0.3">
      <c r="A382" s="1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5"/>
      <c r="AS382" s="25"/>
      <c r="AT382" s="48"/>
    </row>
    <row r="383" spans="1:46" ht="15.75" hidden="1" customHeight="1" x14ac:dyDescent="0.3">
      <c r="A383" s="1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5"/>
      <c r="AS383" s="25"/>
      <c r="AT383" s="48"/>
    </row>
    <row r="384" spans="1:46" ht="15.75" hidden="1" customHeight="1" x14ac:dyDescent="0.3">
      <c r="A384" s="1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5"/>
      <c r="AS384" s="25"/>
      <c r="AT384" s="48"/>
    </row>
    <row r="385" spans="1:46" ht="15.75" hidden="1" customHeight="1" x14ac:dyDescent="0.3">
      <c r="A385" s="1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5"/>
      <c r="AS385" s="25"/>
      <c r="AT385" s="48"/>
    </row>
    <row r="386" spans="1:46" ht="15.75" hidden="1" customHeight="1" x14ac:dyDescent="0.3">
      <c r="A386" s="1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5"/>
      <c r="AS386" s="25"/>
      <c r="AT386" s="48"/>
    </row>
    <row r="387" spans="1:46" ht="15.75" hidden="1" customHeight="1" x14ac:dyDescent="0.3">
      <c r="A387" s="1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5"/>
      <c r="AS387" s="25"/>
      <c r="AT387" s="48"/>
    </row>
    <row r="388" spans="1:46" ht="15.75" hidden="1" customHeight="1" x14ac:dyDescent="0.3">
      <c r="A388" s="1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5"/>
      <c r="AS388" s="25"/>
      <c r="AT388" s="48"/>
    </row>
    <row r="389" spans="1:46" ht="15.75" hidden="1" customHeight="1" x14ac:dyDescent="0.3">
      <c r="A389" s="1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5"/>
      <c r="AS389" s="25"/>
      <c r="AT389" s="48"/>
    </row>
    <row r="390" spans="1:46" ht="15.75" hidden="1" customHeight="1" x14ac:dyDescent="0.3">
      <c r="A390" s="1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5"/>
      <c r="AS390" s="25"/>
      <c r="AT390" s="48"/>
    </row>
    <row r="391" spans="1:46" ht="15.75" hidden="1" customHeight="1" x14ac:dyDescent="0.3">
      <c r="A391" s="1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5"/>
      <c r="AS391" s="25"/>
      <c r="AT391" s="48"/>
    </row>
    <row r="392" spans="1:46" ht="15.75" hidden="1" customHeight="1" x14ac:dyDescent="0.3">
      <c r="A392" s="1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5"/>
      <c r="AS392" s="25"/>
      <c r="AT392" s="48"/>
    </row>
    <row r="393" spans="1:46" ht="15.75" hidden="1" customHeight="1" x14ac:dyDescent="0.3">
      <c r="A393" s="1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5"/>
      <c r="AS393" s="25"/>
      <c r="AT393" s="48"/>
    </row>
    <row r="394" spans="1:46" ht="15.75" hidden="1" customHeight="1" x14ac:dyDescent="0.3">
      <c r="A394" s="1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5"/>
      <c r="AS394" s="25"/>
      <c r="AT394" s="48"/>
    </row>
    <row r="395" spans="1:46" ht="15.75" hidden="1" customHeight="1" x14ac:dyDescent="0.3">
      <c r="A395" s="1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5"/>
      <c r="AS395" s="25"/>
      <c r="AT395" s="48"/>
    </row>
    <row r="396" spans="1:46" ht="15.75" hidden="1" customHeight="1" x14ac:dyDescent="0.3">
      <c r="A396" s="1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5"/>
      <c r="AS396" s="25"/>
      <c r="AT396" s="48"/>
    </row>
    <row r="397" spans="1:46" ht="15.75" hidden="1" customHeight="1" x14ac:dyDescent="0.3">
      <c r="A397" s="1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5"/>
      <c r="AS397" s="25"/>
      <c r="AT397" s="48"/>
    </row>
    <row r="398" spans="1:46" ht="15.75" hidden="1" customHeight="1" x14ac:dyDescent="0.3">
      <c r="A398" s="1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5"/>
      <c r="AS398" s="25"/>
      <c r="AT398" s="48"/>
    </row>
    <row r="399" spans="1:46" ht="15.75" hidden="1" customHeight="1" x14ac:dyDescent="0.3">
      <c r="A399" s="1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5"/>
      <c r="AS399" s="25"/>
      <c r="AT399" s="48"/>
    </row>
    <row r="400" spans="1:46" ht="15.75" hidden="1" customHeight="1" x14ac:dyDescent="0.3">
      <c r="A400" s="1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5"/>
      <c r="AS400" s="25"/>
      <c r="AT400" s="48"/>
    </row>
    <row r="401" spans="1:46" ht="15.75" hidden="1" customHeight="1" x14ac:dyDescent="0.3">
      <c r="A401" s="1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5"/>
      <c r="AS401" s="25"/>
      <c r="AT401" s="48"/>
    </row>
    <row r="402" spans="1:46" ht="15.75" hidden="1" customHeight="1" x14ac:dyDescent="0.3">
      <c r="A402" s="1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5"/>
      <c r="AS402" s="25"/>
      <c r="AT402" s="48"/>
    </row>
    <row r="403" spans="1:46" ht="15.75" hidden="1" customHeight="1" x14ac:dyDescent="0.3">
      <c r="A403" s="1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5"/>
      <c r="AS403" s="25"/>
      <c r="AT403" s="48"/>
    </row>
    <row r="404" spans="1:46" ht="15.75" hidden="1" customHeight="1" x14ac:dyDescent="0.3">
      <c r="A404" s="1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5"/>
      <c r="AS404" s="25"/>
      <c r="AT404" s="48"/>
    </row>
    <row r="405" spans="1:46" ht="15.75" hidden="1" customHeight="1" x14ac:dyDescent="0.3">
      <c r="A405" s="1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5"/>
      <c r="AS405" s="25"/>
      <c r="AT405" s="48"/>
    </row>
    <row r="406" spans="1:46" ht="15.75" hidden="1" customHeight="1" x14ac:dyDescent="0.3">
      <c r="A406" s="1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5"/>
      <c r="AS406" s="25"/>
      <c r="AT406" s="48"/>
    </row>
    <row r="407" spans="1:46" ht="15.75" hidden="1" customHeight="1" x14ac:dyDescent="0.3">
      <c r="A407" s="1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5"/>
      <c r="AS407" s="25"/>
      <c r="AT407" s="48"/>
    </row>
    <row r="408" spans="1:46" ht="15.75" hidden="1" customHeight="1" x14ac:dyDescent="0.3">
      <c r="A408" s="1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5"/>
      <c r="AS408" s="25"/>
      <c r="AT408" s="48"/>
    </row>
    <row r="409" spans="1:46" ht="15.75" hidden="1" customHeight="1" x14ac:dyDescent="0.3">
      <c r="A409" s="1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5"/>
      <c r="AS409" s="25"/>
      <c r="AT409" s="48"/>
    </row>
    <row r="410" spans="1:46" ht="15.75" hidden="1" customHeight="1" x14ac:dyDescent="0.3">
      <c r="A410" s="1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5"/>
      <c r="AS410" s="25"/>
      <c r="AT410" s="48"/>
    </row>
    <row r="411" spans="1:46" ht="15.75" hidden="1" customHeight="1" x14ac:dyDescent="0.3">
      <c r="A411" s="1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5"/>
      <c r="AS411" s="25"/>
      <c r="AT411" s="48"/>
    </row>
    <row r="412" spans="1:46" ht="15.75" hidden="1" customHeight="1" x14ac:dyDescent="0.3">
      <c r="A412" s="1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5"/>
      <c r="AS412" s="25"/>
      <c r="AT412" s="48"/>
    </row>
    <row r="413" spans="1:46" ht="15.75" hidden="1" customHeight="1" x14ac:dyDescent="0.3">
      <c r="A413" s="1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5"/>
      <c r="AS413" s="25"/>
      <c r="AT413" s="48"/>
    </row>
    <row r="414" spans="1:46" ht="15.75" hidden="1" customHeight="1" x14ac:dyDescent="0.3">
      <c r="A414" s="1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5"/>
      <c r="AS414" s="25"/>
      <c r="AT414" s="48"/>
    </row>
    <row r="415" spans="1:46" ht="15.75" hidden="1" customHeight="1" x14ac:dyDescent="0.3">
      <c r="A415" s="1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5"/>
      <c r="AS415" s="25"/>
      <c r="AT415" s="48"/>
    </row>
    <row r="416" spans="1:46" ht="15.75" hidden="1" customHeight="1" x14ac:dyDescent="0.3">
      <c r="A416" s="1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5"/>
      <c r="AS416" s="25"/>
      <c r="AT416" s="48"/>
    </row>
    <row r="417" spans="1:46" ht="15.75" hidden="1" customHeight="1" x14ac:dyDescent="0.3">
      <c r="A417" s="1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5"/>
      <c r="AS417" s="25"/>
      <c r="AT417" s="48"/>
    </row>
    <row r="418" spans="1:46" ht="15.75" hidden="1" customHeight="1" x14ac:dyDescent="0.3">
      <c r="A418" s="1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5"/>
      <c r="AS418" s="25"/>
      <c r="AT418" s="48"/>
    </row>
    <row r="419" spans="1:46" ht="15.75" hidden="1" customHeight="1" x14ac:dyDescent="0.3">
      <c r="A419" s="1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5"/>
      <c r="AS419" s="25"/>
      <c r="AT419" s="48"/>
    </row>
    <row r="420" spans="1:46" ht="15.75" hidden="1" customHeight="1" x14ac:dyDescent="0.3">
      <c r="A420" s="1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5"/>
      <c r="AS420" s="25"/>
      <c r="AT420" s="48"/>
    </row>
    <row r="421" spans="1:46" ht="15.75" hidden="1" customHeight="1" x14ac:dyDescent="0.3">
      <c r="A421" s="1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5"/>
      <c r="AS421" s="25"/>
      <c r="AT421" s="48"/>
    </row>
    <row r="422" spans="1:46" ht="15.75" hidden="1" customHeight="1" x14ac:dyDescent="0.3">
      <c r="A422" s="1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5"/>
      <c r="AS422" s="25"/>
      <c r="AT422" s="48"/>
    </row>
    <row r="423" spans="1:46" ht="15.75" hidden="1" customHeight="1" x14ac:dyDescent="0.3">
      <c r="A423" s="1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5"/>
      <c r="AS423" s="25"/>
      <c r="AT423" s="48"/>
    </row>
    <row r="424" spans="1:46" ht="15.75" hidden="1" customHeight="1" x14ac:dyDescent="0.3">
      <c r="A424" s="1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5"/>
      <c r="AS424" s="25"/>
      <c r="AT424" s="48"/>
    </row>
    <row r="425" spans="1:46" ht="15.75" hidden="1" customHeight="1" x14ac:dyDescent="0.3">
      <c r="A425" s="1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5"/>
      <c r="AS425" s="25"/>
      <c r="AT425" s="48"/>
    </row>
    <row r="426" spans="1:46" ht="15.75" hidden="1" customHeight="1" x14ac:dyDescent="0.3">
      <c r="A426" s="1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5"/>
      <c r="AS426" s="25"/>
      <c r="AT426" s="48"/>
    </row>
    <row r="427" spans="1:46" ht="15.75" hidden="1" customHeight="1" x14ac:dyDescent="0.3">
      <c r="A427" s="1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5"/>
      <c r="AS427" s="25"/>
      <c r="AT427" s="48"/>
    </row>
    <row r="428" spans="1:46" ht="15.75" hidden="1" customHeight="1" x14ac:dyDescent="0.3">
      <c r="A428" s="1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5"/>
      <c r="AS428" s="25"/>
      <c r="AT428" s="48"/>
    </row>
    <row r="429" spans="1:46" ht="15.75" hidden="1" customHeight="1" x14ac:dyDescent="0.3">
      <c r="A429" s="1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5"/>
      <c r="AS429" s="25"/>
      <c r="AT429" s="48"/>
    </row>
    <row r="430" spans="1:46" ht="15.75" hidden="1" customHeight="1" x14ac:dyDescent="0.3">
      <c r="A430" s="1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5"/>
      <c r="AS430" s="25"/>
      <c r="AT430" s="48"/>
    </row>
    <row r="431" spans="1:46" ht="15.75" hidden="1" customHeight="1" x14ac:dyDescent="0.3">
      <c r="A431" s="1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5"/>
      <c r="AS431" s="25"/>
      <c r="AT431" s="48"/>
    </row>
    <row r="432" spans="1:46" ht="15.75" hidden="1" customHeight="1" x14ac:dyDescent="0.3">
      <c r="A432" s="1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5"/>
      <c r="AS432" s="25"/>
      <c r="AT432" s="48"/>
    </row>
    <row r="433" spans="1:46" ht="15.75" hidden="1" customHeight="1" x14ac:dyDescent="0.3">
      <c r="A433" s="1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5"/>
      <c r="AS433" s="25"/>
      <c r="AT433" s="48"/>
    </row>
    <row r="434" spans="1:46" ht="15.75" hidden="1" customHeight="1" x14ac:dyDescent="0.3">
      <c r="A434" s="1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5"/>
      <c r="AS434" s="25"/>
      <c r="AT434" s="48"/>
    </row>
    <row r="435" spans="1:46" ht="15.75" hidden="1" customHeight="1" x14ac:dyDescent="0.3">
      <c r="A435" s="1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5"/>
      <c r="AS435" s="25"/>
      <c r="AT435" s="48"/>
    </row>
    <row r="436" spans="1:46" ht="15.75" hidden="1" customHeight="1" x14ac:dyDescent="0.3">
      <c r="A436" s="1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5"/>
      <c r="AS436" s="25"/>
      <c r="AT436" s="48"/>
    </row>
    <row r="437" spans="1:46" ht="15.75" hidden="1" customHeight="1" x14ac:dyDescent="0.3">
      <c r="A437" s="1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5"/>
      <c r="AS437" s="25"/>
      <c r="AT437" s="48"/>
    </row>
    <row r="438" spans="1:46" ht="15.75" hidden="1" customHeight="1" x14ac:dyDescent="0.3">
      <c r="A438" s="1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5"/>
      <c r="AS438" s="25"/>
      <c r="AT438" s="48"/>
    </row>
    <row r="439" spans="1:46" ht="15.75" hidden="1" customHeight="1" x14ac:dyDescent="0.3">
      <c r="A439" s="1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5"/>
      <c r="AS439" s="25"/>
      <c r="AT439" s="48"/>
    </row>
    <row r="440" spans="1:46" ht="15.75" hidden="1" customHeight="1" x14ac:dyDescent="0.3">
      <c r="A440" s="1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5"/>
      <c r="AS440" s="25"/>
      <c r="AT440" s="48"/>
    </row>
    <row r="441" spans="1:46" ht="15.75" hidden="1" customHeight="1" x14ac:dyDescent="0.3">
      <c r="A441" s="1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5"/>
      <c r="AS441" s="25"/>
      <c r="AT441" s="48"/>
    </row>
    <row r="442" spans="1:46" ht="15.75" hidden="1" customHeight="1" x14ac:dyDescent="0.3">
      <c r="A442" s="1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5"/>
      <c r="AS442" s="25"/>
      <c r="AT442" s="48"/>
    </row>
    <row r="443" spans="1:46" ht="15.75" hidden="1" customHeight="1" x14ac:dyDescent="0.3">
      <c r="A443" s="1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5"/>
      <c r="AS443" s="25"/>
      <c r="AT443" s="48"/>
    </row>
    <row r="444" spans="1:46" ht="15.75" hidden="1" customHeight="1" x14ac:dyDescent="0.3">
      <c r="A444" s="1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5"/>
      <c r="AS444" s="25"/>
      <c r="AT444" s="48"/>
    </row>
    <row r="445" spans="1:46" ht="15.75" hidden="1" customHeight="1" x14ac:dyDescent="0.3">
      <c r="A445" s="1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5"/>
      <c r="AS445" s="25"/>
      <c r="AT445" s="48"/>
    </row>
    <row r="446" spans="1:46" ht="15.75" hidden="1" customHeight="1" x14ac:dyDescent="0.3">
      <c r="A446" s="1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5"/>
      <c r="AS446" s="25"/>
      <c r="AT446" s="48"/>
    </row>
    <row r="447" spans="1:46" ht="15.75" hidden="1" customHeight="1" x14ac:dyDescent="0.3">
      <c r="A447" s="1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5"/>
      <c r="AS447" s="25"/>
      <c r="AT447" s="48"/>
    </row>
    <row r="448" spans="1:46" ht="15.75" hidden="1" customHeight="1" x14ac:dyDescent="0.3">
      <c r="A448" s="1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5"/>
      <c r="AS448" s="25"/>
      <c r="AT448" s="48"/>
    </row>
    <row r="449" spans="1:46" ht="15.75" hidden="1" customHeight="1" x14ac:dyDescent="0.3">
      <c r="A449" s="1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5"/>
      <c r="AS449" s="25"/>
      <c r="AT449" s="48"/>
    </row>
    <row r="450" spans="1:46" ht="15.75" hidden="1" customHeight="1" x14ac:dyDescent="0.3">
      <c r="A450" s="1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5"/>
      <c r="AS450" s="25"/>
      <c r="AT450" s="48"/>
    </row>
    <row r="451" spans="1:46" ht="15.75" hidden="1" customHeight="1" x14ac:dyDescent="0.3">
      <c r="A451" s="1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5"/>
      <c r="AS451" s="25"/>
      <c r="AT451" s="48"/>
    </row>
    <row r="452" spans="1:46" ht="15.75" hidden="1" customHeight="1" x14ac:dyDescent="0.3">
      <c r="A452" s="1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5"/>
      <c r="AS452" s="25"/>
      <c r="AT452" s="48"/>
    </row>
    <row r="453" spans="1:46" ht="15.75" hidden="1" customHeight="1" x14ac:dyDescent="0.3">
      <c r="A453" s="1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5"/>
      <c r="AS453" s="25"/>
      <c r="AT453" s="48"/>
    </row>
    <row r="454" spans="1:46" ht="15.75" hidden="1" customHeight="1" x14ac:dyDescent="0.3">
      <c r="A454" s="1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5"/>
      <c r="AS454" s="25"/>
      <c r="AT454" s="48"/>
    </row>
    <row r="455" spans="1:46" ht="15.75" hidden="1" customHeight="1" x14ac:dyDescent="0.3">
      <c r="A455" s="1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5"/>
      <c r="AS455" s="25"/>
      <c r="AT455" s="48"/>
    </row>
    <row r="456" spans="1:46" ht="15.75" hidden="1" customHeight="1" x14ac:dyDescent="0.3">
      <c r="A456" s="1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5"/>
      <c r="AS456" s="25"/>
      <c r="AT456" s="48"/>
    </row>
    <row r="457" spans="1:46" ht="15.75" hidden="1" customHeight="1" x14ac:dyDescent="0.3">
      <c r="A457" s="1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5"/>
      <c r="AS457" s="25"/>
      <c r="AT457" s="48"/>
    </row>
    <row r="458" spans="1:46" ht="15.75" hidden="1" customHeight="1" x14ac:dyDescent="0.3">
      <c r="A458" s="1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5"/>
      <c r="AS458" s="25"/>
      <c r="AT458" s="48"/>
    </row>
    <row r="459" spans="1:46" ht="15.75" hidden="1" customHeight="1" x14ac:dyDescent="0.3">
      <c r="A459" s="1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5"/>
      <c r="AS459" s="25"/>
      <c r="AT459" s="48"/>
    </row>
    <row r="460" spans="1:46" ht="15.75" hidden="1" customHeight="1" x14ac:dyDescent="0.3">
      <c r="A460" s="1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5"/>
      <c r="AS460" s="25"/>
      <c r="AT460" s="48"/>
    </row>
    <row r="461" spans="1:46" ht="15.75" hidden="1" customHeight="1" x14ac:dyDescent="0.3">
      <c r="A461" s="1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5"/>
      <c r="AS461" s="25"/>
      <c r="AT461" s="48"/>
    </row>
    <row r="462" spans="1:46" ht="15.75" hidden="1" customHeight="1" x14ac:dyDescent="0.3">
      <c r="A462" s="1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5"/>
      <c r="AS462" s="25"/>
      <c r="AT462" s="48"/>
    </row>
    <row r="463" spans="1:46" ht="15.75" hidden="1" customHeight="1" x14ac:dyDescent="0.3">
      <c r="A463" s="1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5"/>
      <c r="AS463" s="25"/>
      <c r="AT463" s="48"/>
    </row>
    <row r="464" spans="1:46" ht="15.75" hidden="1" customHeight="1" x14ac:dyDescent="0.3">
      <c r="A464" s="1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5"/>
      <c r="AS464" s="25"/>
      <c r="AT464" s="48"/>
    </row>
    <row r="465" spans="1:50" ht="15.75" hidden="1" customHeight="1" x14ac:dyDescent="0.3">
      <c r="A465" s="1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5"/>
      <c r="AS465" s="25"/>
      <c r="AT465" s="48"/>
    </row>
    <row r="466" spans="1:50" ht="15.75" hidden="1" customHeight="1" x14ac:dyDescent="0.3">
      <c r="A466" s="1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5"/>
      <c r="AS466" s="25"/>
      <c r="AT466" s="48"/>
    </row>
    <row r="467" spans="1:50" ht="15.75" hidden="1" customHeight="1" x14ac:dyDescent="0.3">
      <c r="A467" s="1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5"/>
      <c r="AS467" s="25"/>
      <c r="AT467" s="48"/>
    </row>
    <row r="468" spans="1:50" ht="15.75" hidden="1" customHeight="1" x14ac:dyDescent="0.3">
      <c r="A468" s="1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5"/>
      <c r="AS468" s="25"/>
      <c r="AT468" s="48"/>
    </row>
    <row r="469" spans="1:50" ht="15.75" customHeight="1" x14ac:dyDescent="0.3">
      <c r="AT469" s="46"/>
    </row>
    <row r="470" spans="1:50" ht="15.75" customHeight="1" x14ac:dyDescent="0.3">
      <c r="AT470" s="46"/>
    </row>
    <row r="471" spans="1:50" ht="15.75" customHeight="1" x14ac:dyDescent="0.3">
      <c r="AT471" s="46"/>
    </row>
    <row r="472" spans="1:50" ht="15.75" customHeight="1" x14ac:dyDescent="0.3">
      <c r="AM472" s="159"/>
      <c r="AN472" s="159"/>
      <c r="AX472" s="46"/>
    </row>
    <row r="473" spans="1:50" ht="15.75" customHeight="1" x14ac:dyDescent="0.3">
      <c r="AX473" s="46"/>
    </row>
    <row r="474" spans="1:50" ht="15.75" customHeight="1" x14ac:dyDescent="0.3">
      <c r="AX474" s="46"/>
    </row>
    <row r="475" spans="1:50" ht="15.75" customHeight="1" x14ac:dyDescent="0.3">
      <c r="AX475" s="46"/>
    </row>
    <row r="476" spans="1:50" ht="15.75" customHeight="1" x14ac:dyDescent="0.3">
      <c r="AL476" s="75"/>
      <c r="AM476" s="75"/>
      <c r="AN476" s="75"/>
      <c r="AO476" s="75"/>
      <c r="AX476" s="46"/>
    </row>
    <row r="477" spans="1:50" ht="15.75" customHeight="1" x14ac:dyDescent="0.3">
      <c r="AK477" s="75"/>
      <c r="AL477" s="74"/>
      <c r="AM477" s="74"/>
      <c r="AN477" s="74"/>
      <c r="AO477" s="74"/>
      <c r="AX477" s="46"/>
    </row>
    <row r="478" spans="1:50" ht="15.75" customHeight="1" x14ac:dyDescent="0.3">
      <c r="AK478" s="74"/>
      <c r="AX478" s="46"/>
    </row>
    <row r="479" spans="1:50" ht="15.75" customHeight="1" x14ac:dyDescent="0.3">
      <c r="AX479" s="46"/>
    </row>
    <row r="480" spans="1:50" ht="15.75" customHeight="1" x14ac:dyDescent="0.3">
      <c r="AX480" s="46"/>
    </row>
    <row r="481" spans="46:46" ht="15.75" customHeight="1" x14ac:dyDescent="0.3">
      <c r="AT481" s="46"/>
    </row>
    <row r="482" spans="46:46" ht="15.75" customHeight="1" x14ac:dyDescent="0.3">
      <c r="AT482" s="46"/>
    </row>
    <row r="483" spans="46:46" ht="15.75" customHeight="1" x14ac:dyDescent="0.3">
      <c r="AT483" s="46"/>
    </row>
    <row r="484" spans="46:46" ht="15.75" customHeight="1" x14ac:dyDescent="0.3">
      <c r="AT484" s="46"/>
    </row>
    <row r="485" spans="46:46" ht="15.75" customHeight="1" x14ac:dyDescent="0.3">
      <c r="AT485" s="46"/>
    </row>
    <row r="486" spans="46:46" ht="15.75" customHeight="1" x14ac:dyDescent="0.3">
      <c r="AT486" s="46"/>
    </row>
    <row r="487" spans="46:46" ht="15.75" customHeight="1" x14ac:dyDescent="0.3">
      <c r="AT487" s="46"/>
    </row>
    <row r="488" spans="46:46" ht="15.75" customHeight="1" x14ac:dyDescent="0.3"/>
    <row r="489" spans="46:46" ht="15.75" customHeight="1" x14ac:dyDescent="0.3"/>
    <row r="490" spans="46:46" ht="15.75" customHeight="1" x14ac:dyDescent="0.3"/>
    <row r="491" spans="46:46" ht="15.75" customHeight="1" x14ac:dyDescent="0.3"/>
    <row r="492" spans="46:46" ht="15.75" customHeight="1" x14ac:dyDescent="0.3"/>
    <row r="493" spans="46:46" ht="15.75" customHeight="1" x14ac:dyDescent="0.3"/>
    <row r="494" spans="46:46" ht="15.75" customHeight="1" x14ac:dyDescent="0.3"/>
    <row r="495" spans="46:46" ht="15.75" customHeight="1" x14ac:dyDescent="0.3"/>
    <row r="496" spans="46:4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</sheetData>
  <mergeCells count="644">
    <mergeCell ref="AM472:AN472"/>
    <mergeCell ref="I185:AC185"/>
    <mergeCell ref="I186:AC186"/>
    <mergeCell ref="I187:AC187"/>
    <mergeCell ref="I190:AC190"/>
    <mergeCell ref="I191:AC191"/>
    <mergeCell ref="I267:AQ267"/>
    <mergeCell ref="AF265:AQ265"/>
    <mergeCell ref="I266:AC266"/>
    <mergeCell ref="AD266:AE266"/>
    <mergeCell ref="AF266:AQ266"/>
    <mergeCell ref="I258:AC258"/>
    <mergeCell ref="AD258:AE258"/>
    <mergeCell ref="AF258:AQ258"/>
    <mergeCell ref="I259:AC259"/>
    <mergeCell ref="AD259:AE259"/>
    <mergeCell ref="AF259:AQ259"/>
    <mergeCell ref="I260:AC260"/>
    <mergeCell ref="G117:H117"/>
    <mergeCell ref="I117:AC117"/>
    <mergeCell ref="G118:H118"/>
    <mergeCell ref="I118:AC118"/>
    <mergeCell ref="G119:H119"/>
    <mergeCell ref="I129:AC129"/>
    <mergeCell ref="I130:AC130"/>
    <mergeCell ref="I131:AC131"/>
    <mergeCell ref="G125:H125"/>
    <mergeCell ref="G126:H126"/>
    <mergeCell ref="G127:H127"/>
    <mergeCell ref="G128:H128"/>
    <mergeCell ref="G129:H129"/>
    <mergeCell ref="G130:H130"/>
    <mergeCell ref="G131:H131"/>
    <mergeCell ref="I125:AC125"/>
    <mergeCell ref="G112:H112"/>
    <mergeCell ref="I112:AC112"/>
    <mergeCell ref="G113:H113"/>
    <mergeCell ref="I113:AC113"/>
    <mergeCell ref="G114:H114"/>
    <mergeCell ref="I114:AC114"/>
    <mergeCell ref="G115:H115"/>
    <mergeCell ref="I115:AC115"/>
    <mergeCell ref="G116:H116"/>
    <mergeCell ref="I116:AC116"/>
    <mergeCell ref="I111:AC111"/>
    <mergeCell ref="G110:H110"/>
    <mergeCell ref="I110:AC110"/>
    <mergeCell ref="G111:H111"/>
    <mergeCell ref="G107:H107"/>
    <mergeCell ref="G108:H108"/>
    <mergeCell ref="I108:AC108"/>
    <mergeCell ref="G109:H109"/>
    <mergeCell ref="I109:AC109"/>
    <mergeCell ref="I107:AC107"/>
    <mergeCell ref="G106:H106"/>
    <mergeCell ref="I90:AC90"/>
    <mergeCell ref="I91:AC91"/>
    <mergeCell ref="I92:AC92"/>
    <mergeCell ref="G97:H97"/>
    <mergeCell ref="G98:H98"/>
    <mergeCell ref="G99:H99"/>
    <mergeCell ref="G90:H90"/>
    <mergeCell ref="G91:H91"/>
    <mergeCell ref="G92:H92"/>
    <mergeCell ref="G100:H100"/>
    <mergeCell ref="I100:AC100"/>
    <mergeCell ref="G101:H101"/>
    <mergeCell ref="I101:AC101"/>
    <mergeCell ref="I102:AC102"/>
    <mergeCell ref="G102:H102"/>
    <mergeCell ref="G103:H103"/>
    <mergeCell ref="I103:AC103"/>
    <mergeCell ref="G104:H104"/>
    <mergeCell ref="I104:AC104"/>
    <mergeCell ref="G105:H105"/>
    <mergeCell ref="I105:AC105"/>
    <mergeCell ref="I106:AC106"/>
    <mergeCell ref="I93:AC93"/>
    <mergeCell ref="I94:AC94"/>
    <mergeCell ref="I95:AC95"/>
    <mergeCell ref="I96:AC96"/>
    <mergeCell ref="I97:AC97"/>
    <mergeCell ref="I98:AC98"/>
    <mergeCell ref="I99:AC99"/>
    <mergeCell ref="I82:AC82"/>
    <mergeCell ref="I84:AC84"/>
    <mergeCell ref="I85:AC85"/>
    <mergeCell ref="I86:AC86"/>
    <mergeCell ref="I87:AC87"/>
    <mergeCell ref="I88:AC88"/>
    <mergeCell ref="I89:AC89"/>
    <mergeCell ref="G93:H93"/>
    <mergeCell ref="G94:H94"/>
    <mergeCell ref="G95:H95"/>
    <mergeCell ref="G96:H96"/>
    <mergeCell ref="G82:H82"/>
    <mergeCell ref="G84:H84"/>
    <mergeCell ref="G85:H85"/>
    <mergeCell ref="G86:H86"/>
    <mergeCell ref="G87:H87"/>
    <mergeCell ref="G88:H88"/>
    <mergeCell ref="G89:H89"/>
    <mergeCell ref="AJ60:AM60"/>
    <mergeCell ref="AN60:AQ60"/>
    <mergeCell ref="K58:AI58"/>
    <mergeCell ref="AJ58:AM58"/>
    <mergeCell ref="AN58:AQ58"/>
    <mergeCell ref="K59:AI59"/>
    <mergeCell ref="AJ59:AM59"/>
    <mergeCell ref="AN59:AQ59"/>
    <mergeCell ref="K60:AI60"/>
    <mergeCell ref="G81:H81"/>
    <mergeCell ref="I81:AC81"/>
    <mergeCell ref="G80:H80"/>
    <mergeCell ref="I80:AC80"/>
    <mergeCell ref="I78:AC78"/>
    <mergeCell ref="G78:H78"/>
    <mergeCell ref="G79:H79"/>
    <mergeCell ref="AJ50:AL50"/>
    <mergeCell ref="AM50:AO50"/>
    <mergeCell ref="J50:L50"/>
    <mergeCell ref="M50:O50"/>
    <mergeCell ref="P50:R50"/>
    <mergeCell ref="S50:U50"/>
    <mergeCell ref="V50:X50"/>
    <mergeCell ref="Y50:AA50"/>
    <mergeCell ref="AJ57:AM57"/>
    <mergeCell ref="AN57:AQ57"/>
    <mergeCell ref="K55:AI55"/>
    <mergeCell ref="AJ55:AM55"/>
    <mergeCell ref="AN55:AQ55"/>
    <mergeCell ref="K56:AI56"/>
    <mergeCell ref="AJ56:AM56"/>
    <mergeCell ref="AN56:AQ56"/>
    <mergeCell ref="K57:AI57"/>
    <mergeCell ref="AN64:AQ64"/>
    <mergeCell ref="K65:AI65"/>
    <mergeCell ref="AJ65:AM65"/>
    <mergeCell ref="AN65:AQ65"/>
    <mergeCell ref="S68:V68"/>
    <mergeCell ref="B68:R68"/>
    <mergeCell ref="H70:P71"/>
    <mergeCell ref="W70:AE71"/>
    <mergeCell ref="AF70:AK71"/>
    <mergeCell ref="G76:H76"/>
    <mergeCell ref="G77:H77"/>
    <mergeCell ref="I73:AC73"/>
    <mergeCell ref="K64:AI64"/>
    <mergeCell ref="I79:AC79"/>
    <mergeCell ref="I77:AC77"/>
    <mergeCell ref="I74:AC74"/>
    <mergeCell ref="I75:AC75"/>
    <mergeCell ref="I76:AC76"/>
    <mergeCell ref="G64:J64"/>
    <mergeCell ref="G65:J65"/>
    <mergeCell ref="G73:H73"/>
    <mergeCell ref="G74:H74"/>
    <mergeCell ref="G75:H75"/>
    <mergeCell ref="AD73:AH73"/>
    <mergeCell ref="AD74:AH74"/>
    <mergeCell ref="AD75:AH75"/>
    <mergeCell ref="AD76:AH76"/>
    <mergeCell ref="AD77:AH77"/>
    <mergeCell ref="AD78:AH78"/>
    <mergeCell ref="AD79:AH79"/>
    <mergeCell ref="AJ63:AM63"/>
    <mergeCell ref="AN63:AQ63"/>
    <mergeCell ref="AJ64:AM64"/>
    <mergeCell ref="G50:I50"/>
    <mergeCell ref="G55:J55"/>
    <mergeCell ref="G56:J56"/>
    <mergeCell ref="G57:J57"/>
    <mergeCell ref="G58:J58"/>
    <mergeCell ref="G59:J59"/>
    <mergeCell ref="G60:J60"/>
    <mergeCell ref="G61:J61"/>
    <mergeCell ref="G62:J62"/>
    <mergeCell ref="B53:R53"/>
    <mergeCell ref="K61:AI61"/>
    <mergeCell ref="AB50:AC50"/>
    <mergeCell ref="AD50:AF50"/>
    <mergeCell ref="AG50:AI50"/>
    <mergeCell ref="AJ61:AM61"/>
    <mergeCell ref="AN61:AQ61"/>
    <mergeCell ref="K62:AI62"/>
    <mergeCell ref="AJ62:AM62"/>
    <mergeCell ref="AN62:AQ62"/>
    <mergeCell ref="K63:AI63"/>
    <mergeCell ref="G63:J63"/>
    <mergeCell ref="G46:V46"/>
    <mergeCell ref="V49:X49"/>
    <mergeCell ref="Y49:AA49"/>
    <mergeCell ref="AB49:AC49"/>
    <mergeCell ref="AD49:AF49"/>
    <mergeCell ref="AG49:AI49"/>
    <mergeCell ref="AJ49:AL49"/>
    <mergeCell ref="AM49:AO49"/>
    <mergeCell ref="I37:N37"/>
    <mergeCell ref="I40:N40"/>
    <mergeCell ref="G49:I49"/>
    <mergeCell ref="J49:L49"/>
    <mergeCell ref="M49:O49"/>
    <mergeCell ref="P49:R49"/>
    <mergeCell ref="S49:U49"/>
    <mergeCell ref="I39:N39"/>
    <mergeCell ref="O40:AQ40"/>
    <mergeCell ref="I41:N41"/>
    <mergeCell ref="O41:AQ41"/>
    <mergeCell ref="I42:N42"/>
    <mergeCell ref="O42:AQ42"/>
    <mergeCell ref="O43:AQ43"/>
    <mergeCell ref="O44:AQ44"/>
    <mergeCell ref="B21:L21"/>
    <mergeCell ref="M21:N21"/>
    <mergeCell ref="O21:AQ21"/>
    <mergeCell ref="H33:AQ33"/>
    <mergeCell ref="H34:AQ34"/>
    <mergeCell ref="H35:AQ35"/>
    <mergeCell ref="G37:H44"/>
    <mergeCell ref="O37:AQ37"/>
    <mergeCell ref="O38:AQ38"/>
    <mergeCell ref="O39:AQ39"/>
    <mergeCell ref="B25:R25"/>
    <mergeCell ref="H27:J27"/>
    <mergeCell ref="K27:AQ27"/>
    <mergeCell ref="N28:R28"/>
    <mergeCell ref="Y28:AC28"/>
    <mergeCell ref="L29:AQ29"/>
    <mergeCell ref="B31:R31"/>
    <mergeCell ref="H32:AE32"/>
    <mergeCell ref="I38:N38"/>
    <mergeCell ref="B1:AQ1"/>
    <mergeCell ref="A2:AQ2"/>
    <mergeCell ref="A3:AQ3"/>
    <mergeCell ref="A4:AQ4"/>
    <mergeCell ref="A5:AQ5"/>
    <mergeCell ref="B7:Q7"/>
    <mergeCell ref="B9:L9"/>
    <mergeCell ref="B10:L10"/>
    <mergeCell ref="M10:N10"/>
    <mergeCell ref="O10:AQ10"/>
    <mergeCell ref="I263:AC263"/>
    <mergeCell ref="AD263:AE263"/>
    <mergeCell ref="AF263:AQ263"/>
    <mergeCell ref="I264:AQ264"/>
    <mergeCell ref="I265:AC265"/>
    <mergeCell ref="M9:N9"/>
    <mergeCell ref="O9:AQ9"/>
    <mergeCell ref="B12:L12"/>
    <mergeCell ref="M12:N12"/>
    <mergeCell ref="O12:AQ12"/>
    <mergeCell ref="B15:Q15"/>
    <mergeCell ref="M19:N19"/>
    <mergeCell ref="O19:AQ19"/>
    <mergeCell ref="B17:L17"/>
    <mergeCell ref="M17:N17"/>
    <mergeCell ref="O17:AQ17"/>
    <mergeCell ref="B18:L18"/>
    <mergeCell ref="M18:N18"/>
    <mergeCell ref="O18:AQ18"/>
    <mergeCell ref="B19:L19"/>
    <mergeCell ref="B20:L20"/>
    <mergeCell ref="AD265:AE265"/>
    <mergeCell ref="M20:N20"/>
    <mergeCell ref="O20:AQ20"/>
    <mergeCell ref="G265:H265"/>
    <mergeCell ref="G266:H266"/>
    <mergeCell ref="G252:H252"/>
    <mergeCell ref="G253:H253"/>
    <mergeCell ref="G254:H254"/>
    <mergeCell ref="G255:H255"/>
    <mergeCell ref="G256:H256"/>
    <mergeCell ref="G257:H257"/>
    <mergeCell ref="G258:H258"/>
    <mergeCell ref="G262:H262"/>
    <mergeCell ref="G263:H263"/>
    <mergeCell ref="AF262:AQ262"/>
    <mergeCell ref="G259:H259"/>
    <mergeCell ref="G260:H260"/>
    <mergeCell ref="G170:H170"/>
    <mergeCell ref="G171:H171"/>
    <mergeCell ref="G172:H172"/>
    <mergeCell ref="G173:H173"/>
    <mergeCell ref="G174:H174"/>
    <mergeCell ref="G175:H175"/>
    <mergeCell ref="G176:H176"/>
    <mergeCell ref="G177:H177"/>
    <mergeCell ref="G178:H178"/>
    <mergeCell ref="AD262:AE262"/>
    <mergeCell ref="I245:AC245"/>
    <mergeCell ref="I246:AC246"/>
    <mergeCell ref="I247:AC247"/>
    <mergeCell ref="I248:AC248"/>
    <mergeCell ref="I256:AC256"/>
    <mergeCell ref="AD256:AE256"/>
    <mergeCell ref="I235:AC235"/>
    <mergeCell ref="I200:AC200"/>
    <mergeCell ref="AD237:AH237"/>
    <mergeCell ref="AD238:AH238"/>
    <mergeCell ref="AD239:AH239"/>
    <mergeCell ref="G161:H161"/>
    <mergeCell ref="G162:H162"/>
    <mergeCell ref="G163:H163"/>
    <mergeCell ref="G164:H164"/>
    <mergeCell ref="G165:H165"/>
    <mergeCell ref="G166:H166"/>
    <mergeCell ref="G167:H167"/>
    <mergeCell ref="G168:H168"/>
    <mergeCell ref="G169:H169"/>
    <mergeCell ref="G152:H152"/>
    <mergeCell ref="G153:H153"/>
    <mergeCell ref="G154:H154"/>
    <mergeCell ref="G155:H155"/>
    <mergeCell ref="G156:H156"/>
    <mergeCell ref="G157:H157"/>
    <mergeCell ref="G158:H158"/>
    <mergeCell ref="G159:H159"/>
    <mergeCell ref="G160:H160"/>
    <mergeCell ref="G143:H143"/>
    <mergeCell ref="G144:H144"/>
    <mergeCell ref="G145:H145"/>
    <mergeCell ref="G146:H146"/>
    <mergeCell ref="G147:H147"/>
    <mergeCell ref="G148:H148"/>
    <mergeCell ref="G149:H149"/>
    <mergeCell ref="G150:H150"/>
    <mergeCell ref="G151:H151"/>
    <mergeCell ref="I143:AC143"/>
    <mergeCell ref="I144:AC144"/>
    <mergeCell ref="I145:AC145"/>
    <mergeCell ref="I149:AC149"/>
    <mergeCell ref="I150:AC150"/>
    <mergeCell ref="I151:AC151"/>
    <mergeCell ref="I146:AC146"/>
    <mergeCell ref="I147:AC147"/>
    <mergeCell ref="I148:AC148"/>
    <mergeCell ref="AD240:AH240"/>
    <mergeCell ref="AD241:AH241"/>
    <mergeCell ref="I239:AC239"/>
    <mergeCell ref="AD257:AE257"/>
    <mergeCell ref="AF257:AQ257"/>
    <mergeCell ref="I255:AC255"/>
    <mergeCell ref="I249:AC249"/>
    <mergeCell ref="I250:AC250"/>
    <mergeCell ref="AD252:AE252"/>
    <mergeCell ref="AF252:AQ252"/>
    <mergeCell ref="I252:AC252"/>
    <mergeCell ref="I253:AC253"/>
    <mergeCell ref="AD255:AE255"/>
    <mergeCell ref="AF255:AQ255"/>
    <mergeCell ref="AD254:AE254"/>
    <mergeCell ref="AF254:AQ254"/>
    <mergeCell ref="I254:AC254"/>
    <mergeCell ref="AD180:AH180"/>
    <mergeCell ref="AD181:AH181"/>
    <mergeCell ref="I182:AC182"/>
    <mergeCell ref="I183:AC183"/>
    <mergeCell ref="I184:AC184"/>
    <mergeCell ref="AD182:AH182"/>
    <mergeCell ref="AD183:AH183"/>
    <mergeCell ref="I158:AC158"/>
    <mergeCell ref="I159:AC159"/>
    <mergeCell ref="I160:AC160"/>
    <mergeCell ref="AD172:AH172"/>
    <mergeCell ref="AD173:AH173"/>
    <mergeCell ref="AD174:AH174"/>
    <mergeCell ref="AD175:AH175"/>
    <mergeCell ref="AD176:AH176"/>
    <mergeCell ref="AD177:AH177"/>
    <mergeCell ref="AD178:AH178"/>
    <mergeCell ref="AD179:AH179"/>
    <mergeCell ref="I181:AC181"/>
    <mergeCell ref="I175:AC175"/>
    <mergeCell ref="I176:AC176"/>
    <mergeCell ref="I177:AC177"/>
    <mergeCell ref="I161:AC161"/>
    <mergeCell ref="I168:AC168"/>
    <mergeCell ref="I236:AC236"/>
    <mergeCell ref="I237:AC237"/>
    <mergeCell ref="I238:AC238"/>
    <mergeCell ref="I152:AC152"/>
    <mergeCell ref="I153:AC153"/>
    <mergeCell ref="I154:AC154"/>
    <mergeCell ref="I156:AC156"/>
    <mergeCell ref="I157:AC157"/>
    <mergeCell ref="I197:AC197"/>
    <mergeCell ref="I178:AC178"/>
    <mergeCell ref="I179:AC179"/>
    <mergeCell ref="I180:AC180"/>
    <mergeCell ref="I169:AC169"/>
    <mergeCell ref="I170:AC170"/>
    <mergeCell ref="I171:AC171"/>
    <mergeCell ref="I172:AC172"/>
    <mergeCell ref="I162:AC162"/>
    <mergeCell ref="I163:AC163"/>
    <mergeCell ref="I164:AC164"/>
    <mergeCell ref="I173:AC173"/>
    <mergeCell ref="I174:AC174"/>
    <mergeCell ref="I165:AC165"/>
    <mergeCell ref="I166:AC166"/>
    <mergeCell ref="I167:AC167"/>
    <mergeCell ref="G240:H240"/>
    <mergeCell ref="G241:H241"/>
    <mergeCell ref="G242:H242"/>
    <mergeCell ref="G243:H243"/>
    <mergeCell ref="G244:H244"/>
    <mergeCell ref="G245:H245"/>
    <mergeCell ref="G246:H246"/>
    <mergeCell ref="G247:H247"/>
    <mergeCell ref="G235:H235"/>
    <mergeCell ref="G236:H236"/>
    <mergeCell ref="G237:H237"/>
    <mergeCell ref="G238:H238"/>
    <mergeCell ref="G239:H239"/>
    <mergeCell ref="G228:H228"/>
    <mergeCell ref="G229:H229"/>
    <mergeCell ref="G230:H230"/>
    <mergeCell ref="G231:H231"/>
    <mergeCell ref="G232:H232"/>
    <mergeCell ref="G233:H233"/>
    <mergeCell ref="G234:H234"/>
    <mergeCell ref="G223:H223"/>
    <mergeCell ref="G224:H224"/>
    <mergeCell ref="G225:H225"/>
    <mergeCell ref="G226:H226"/>
    <mergeCell ref="G227:H227"/>
    <mergeCell ref="G220:H220"/>
    <mergeCell ref="G221:H221"/>
    <mergeCell ref="G222:H222"/>
    <mergeCell ref="I227:AC227"/>
    <mergeCell ref="I220:AC220"/>
    <mergeCell ref="I224:AC224"/>
    <mergeCell ref="I225:AC225"/>
    <mergeCell ref="I226:AC226"/>
    <mergeCell ref="I221:AC221"/>
    <mergeCell ref="I222:AC222"/>
    <mergeCell ref="I223:AC223"/>
    <mergeCell ref="G179:H179"/>
    <mergeCell ref="G180:H180"/>
    <mergeCell ref="G181:H181"/>
    <mergeCell ref="G182:H182"/>
    <mergeCell ref="G183:H183"/>
    <mergeCell ref="G184:H184"/>
    <mergeCell ref="G185:H185"/>
    <mergeCell ref="G186:H186"/>
    <mergeCell ref="G187:H187"/>
    <mergeCell ref="G188:H188"/>
    <mergeCell ref="G189:H189"/>
    <mergeCell ref="G190:H190"/>
    <mergeCell ref="G191:H191"/>
    <mergeCell ref="I192:AC192"/>
    <mergeCell ref="I193:AC193"/>
    <mergeCell ref="I194:AC194"/>
    <mergeCell ref="I188:AC188"/>
    <mergeCell ref="I189:AC189"/>
    <mergeCell ref="G199:H199"/>
    <mergeCell ref="G200:H200"/>
    <mergeCell ref="G192:H192"/>
    <mergeCell ref="G193:H193"/>
    <mergeCell ref="G136:H136"/>
    <mergeCell ref="I136:AC136"/>
    <mergeCell ref="I155:AC155"/>
    <mergeCell ref="I137:AC137"/>
    <mergeCell ref="I138:AC138"/>
    <mergeCell ref="I139:AC139"/>
    <mergeCell ref="I140:AC140"/>
    <mergeCell ref="I198:AC198"/>
    <mergeCell ref="I199:AC199"/>
    <mergeCell ref="G194:H194"/>
    <mergeCell ref="G195:H195"/>
    <mergeCell ref="G196:H196"/>
    <mergeCell ref="G197:H197"/>
    <mergeCell ref="G198:H198"/>
    <mergeCell ref="I195:AC195"/>
    <mergeCell ref="I196:AC196"/>
    <mergeCell ref="G137:H137"/>
    <mergeCell ref="G138:H138"/>
    <mergeCell ref="I141:AC141"/>
    <mergeCell ref="I142:AC142"/>
    <mergeCell ref="G139:H139"/>
    <mergeCell ref="G140:H140"/>
    <mergeCell ref="G141:H141"/>
    <mergeCell ref="G142:H142"/>
    <mergeCell ref="I135:AC135"/>
    <mergeCell ref="I133:AC133"/>
    <mergeCell ref="I134:AC134"/>
    <mergeCell ref="I119:AC119"/>
    <mergeCell ref="G120:H120"/>
    <mergeCell ref="I120:AC120"/>
    <mergeCell ref="G121:H121"/>
    <mergeCell ref="I121:AC121"/>
    <mergeCell ref="G122:H122"/>
    <mergeCell ref="I122:AC122"/>
    <mergeCell ref="G123:H123"/>
    <mergeCell ref="G124:H124"/>
    <mergeCell ref="I124:AC124"/>
    <mergeCell ref="I123:AC123"/>
    <mergeCell ref="I126:AC126"/>
    <mergeCell ref="I127:AC127"/>
    <mergeCell ref="I128:AC128"/>
    <mergeCell ref="G133:H133"/>
    <mergeCell ref="G134:H134"/>
    <mergeCell ref="G135:H135"/>
    <mergeCell ref="I268:AC268"/>
    <mergeCell ref="G268:H268"/>
    <mergeCell ref="AD242:AH242"/>
    <mergeCell ref="AD243:AH243"/>
    <mergeCell ref="AD244:AH244"/>
    <mergeCell ref="AD245:AH245"/>
    <mergeCell ref="AD246:AH246"/>
    <mergeCell ref="AD247:AH247"/>
    <mergeCell ref="AD248:AH248"/>
    <mergeCell ref="AD249:AH249"/>
    <mergeCell ref="AD251:AH251"/>
    <mergeCell ref="AD268:AH268"/>
    <mergeCell ref="AF256:AQ256"/>
    <mergeCell ref="I257:AC257"/>
    <mergeCell ref="G248:H248"/>
    <mergeCell ref="G261:H261"/>
    <mergeCell ref="I261:AC261"/>
    <mergeCell ref="AD261:AE261"/>
    <mergeCell ref="AF261:AQ261"/>
    <mergeCell ref="I262:AC262"/>
    <mergeCell ref="AD260:AE260"/>
    <mergeCell ref="AF260:AQ260"/>
    <mergeCell ref="G249:H249"/>
    <mergeCell ref="G250:H250"/>
    <mergeCell ref="I228:AC228"/>
    <mergeCell ref="I229:AC229"/>
    <mergeCell ref="I230:AC230"/>
    <mergeCell ref="I231:AC231"/>
    <mergeCell ref="I232:AC232"/>
    <mergeCell ref="I233:AC233"/>
    <mergeCell ref="AD253:AE253"/>
    <mergeCell ref="AF253:AQ253"/>
    <mergeCell ref="AD227:AH227"/>
    <mergeCell ref="AD228:AH228"/>
    <mergeCell ref="AD229:AH229"/>
    <mergeCell ref="AD230:AH230"/>
    <mergeCell ref="AD231:AH231"/>
    <mergeCell ref="AD232:AH232"/>
    <mergeCell ref="AD233:AH233"/>
    <mergeCell ref="AD234:AH234"/>
    <mergeCell ref="AD235:AH235"/>
    <mergeCell ref="AD236:AH236"/>
    <mergeCell ref="I234:AC234"/>
    <mergeCell ref="I240:AC240"/>
    <mergeCell ref="I241:AC241"/>
    <mergeCell ref="I242:AC242"/>
    <mergeCell ref="I243:AC243"/>
    <mergeCell ref="I244:AC244"/>
    <mergeCell ref="AD201:AH201"/>
    <mergeCell ref="AD219:AH219"/>
    <mergeCell ref="AD220:AH220"/>
    <mergeCell ref="AD221:AH221"/>
    <mergeCell ref="AD222:AH222"/>
    <mergeCell ref="AD223:AH223"/>
    <mergeCell ref="AD224:AH224"/>
    <mergeCell ref="AD225:AH225"/>
    <mergeCell ref="AD226:AH226"/>
    <mergeCell ref="AD163:AH163"/>
    <mergeCell ref="AD164:AH164"/>
    <mergeCell ref="AD165:AH165"/>
    <mergeCell ref="AD166:AH166"/>
    <mergeCell ref="AD167:AH167"/>
    <mergeCell ref="AD168:AH168"/>
    <mergeCell ref="AD169:AH169"/>
    <mergeCell ref="AD170:AH170"/>
    <mergeCell ref="AD171:AH171"/>
    <mergeCell ref="AD154:AH154"/>
    <mergeCell ref="AD155:AH155"/>
    <mergeCell ref="AD156:AH156"/>
    <mergeCell ref="AD157:AH157"/>
    <mergeCell ref="AD158:AH158"/>
    <mergeCell ref="AD159:AH159"/>
    <mergeCell ref="AD160:AH160"/>
    <mergeCell ref="AD161:AH161"/>
    <mergeCell ref="AD162:AH162"/>
    <mergeCell ref="AD145:AH145"/>
    <mergeCell ref="AD146:AH146"/>
    <mergeCell ref="AD147:AH147"/>
    <mergeCell ref="AD148:AH148"/>
    <mergeCell ref="AD149:AH149"/>
    <mergeCell ref="AD150:AH150"/>
    <mergeCell ref="AD151:AH151"/>
    <mergeCell ref="AD152:AH152"/>
    <mergeCell ref="AD153:AH153"/>
    <mergeCell ref="AD132:AH132"/>
    <mergeCell ref="AD141:AH141"/>
    <mergeCell ref="AD142:AH142"/>
    <mergeCell ref="AD143:AH143"/>
    <mergeCell ref="AD144:AH144"/>
    <mergeCell ref="AD120:AH120"/>
    <mergeCell ref="AD121:AH121"/>
    <mergeCell ref="AD122:AH122"/>
    <mergeCell ref="AD123:AH123"/>
    <mergeCell ref="AD124:AH124"/>
    <mergeCell ref="AD125:AH125"/>
    <mergeCell ref="AD126:AH126"/>
    <mergeCell ref="AD127:AH127"/>
    <mergeCell ref="AD128:AH128"/>
    <mergeCell ref="AD137:AH137"/>
    <mergeCell ref="AD106:AH106"/>
    <mergeCell ref="AD116:AH116"/>
    <mergeCell ref="AD117:AH117"/>
    <mergeCell ref="AD114:AH114"/>
    <mergeCell ref="AD115:AH115"/>
    <mergeCell ref="AD118:AH118"/>
    <mergeCell ref="AD119:AH119"/>
    <mergeCell ref="AD129:AH129"/>
    <mergeCell ref="AD130:AH130"/>
    <mergeCell ref="AD90:AH90"/>
    <mergeCell ref="AD91:AH91"/>
    <mergeCell ref="AD92:AH92"/>
    <mergeCell ref="AD100:AH100"/>
    <mergeCell ref="AD101:AH101"/>
    <mergeCell ref="AD102:AH102"/>
    <mergeCell ref="AD103:AH103"/>
    <mergeCell ref="AD104:AH104"/>
    <mergeCell ref="AD105:AH105"/>
    <mergeCell ref="AD80:AH80"/>
    <mergeCell ref="AD81:AH81"/>
    <mergeCell ref="AD107:AH107"/>
    <mergeCell ref="AD108:AH108"/>
    <mergeCell ref="AD109:AH109"/>
    <mergeCell ref="AD110:AH110"/>
    <mergeCell ref="AD111:AH111"/>
    <mergeCell ref="AD112:AH112"/>
    <mergeCell ref="AD113:AH113"/>
    <mergeCell ref="AD82:AH82"/>
    <mergeCell ref="AD83:AH83"/>
    <mergeCell ref="AD84:AH84"/>
    <mergeCell ref="AD85:AH85"/>
    <mergeCell ref="AD86:AH86"/>
    <mergeCell ref="AD87:AH87"/>
    <mergeCell ref="AD93:AH93"/>
    <mergeCell ref="AD94:AH94"/>
    <mergeCell ref="AD95:AH95"/>
    <mergeCell ref="AD96:AH96"/>
    <mergeCell ref="AD97:AH97"/>
    <mergeCell ref="AD98:AH98"/>
    <mergeCell ref="AD99:AH99"/>
    <mergeCell ref="AD88:AH88"/>
    <mergeCell ref="AD89:AH89"/>
  </mergeCells>
  <conditionalFormatting sqref="N28:R28 Y28:AC28">
    <cfRule type="cellIs" dxfId="0" priority="1" stopIfTrue="1" operator="greaterThan">
      <formula>0</formula>
    </cfRule>
  </conditionalFormatting>
  <dataValidations count="2">
    <dataValidation type="custom" allowBlank="1" showErrorMessage="1" sqref="M12" xr:uid="{00000000-0002-0000-0000-000000000000}">
      <formula1>LT(LEN(M12),(150))</formula1>
    </dataValidation>
    <dataValidation type="list" allowBlank="1" showErrorMessage="1" sqref="H27" xr:uid="{00000000-0002-0000-0000-000001000000}">
      <formula1>#REF!</formula1>
    </dataValidation>
  </dataValidations>
  <printOptions horizontalCentered="1"/>
  <pageMargins left="0.39370078740157483" right="0.39370078740157483" top="0.39370078740157483" bottom="0.39370078740157483" header="0" footer="0"/>
  <pageSetup paperSize="5"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defaultColWidth="14.44140625" defaultRowHeight="15" customHeight="1" x14ac:dyDescent="0.3"/>
  <cols>
    <col min="1" max="1" width="20.44140625" customWidth="1"/>
    <col min="2" max="2" width="13.5546875" customWidth="1"/>
    <col min="3" max="7" width="10.5546875" customWidth="1"/>
    <col min="8" max="8" width="17.5546875" customWidth="1"/>
    <col min="9" max="9" width="18.88671875" customWidth="1"/>
    <col min="10" max="16" width="10.5546875" customWidth="1"/>
    <col min="17" max="17" width="16.5546875" customWidth="1"/>
    <col min="18" max="23" width="10.5546875" customWidth="1"/>
    <col min="25" max="25" width="16.88671875" customWidth="1"/>
    <col min="26" max="26" width="18.44140625" customWidth="1"/>
    <col min="27" max="27" width="16.5546875" customWidth="1"/>
  </cols>
  <sheetData>
    <row r="1" spans="1:28" ht="14.4" x14ac:dyDescent="0.3">
      <c r="A1" s="10" t="s">
        <v>262</v>
      </c>
      <c r="B1" s="10" t="s">
        <v>240</v>
      </c>
      <c r="C1" s="10" t="s">
        <v>258</v>
      </c>
      <c r="D1" s="10" t="s">
        <v>241</v>
      </c>
      <c r="E1" s="10" t="s">
        <v>263</v>
      </c>
      <c r="F1" s="10" t="s">
        <v>264</v>
      </c>
      <c r="G1" s="10" t="s">
        <v>265</v>
      </c>
      <c r="H1" s="10" t="s">
        <v>242</v>
      </c>
      <c r="I1" s="10" t="s">
        <v>243</v>
      </c>
      <c r="J1" s="10" t="s">
        <v>244</v>
      </c>
      <c r="K1" s="10" t="s">
        <v>245</v>
      </c>
      <c r="L1" s="10" t="s">
        <v>246</v>
      </c>
      <c r="M1" s="10" t="s">
        <v>2</v>
      </c>
      <c r="N1" s="10" t="s">
        <v>249</v>
      </c>
      <c r="O1" s="10" t="s">
        <v>250</v>
      </c>
      <c r="P1" s="10" t="s">
        <v>247</v>
      </c>
      <c r="Q1" s="10" t="s">
        <v>248</v>
      </c>
      <c r="R1" s="10" t="s">
        <v>251</v>
      </c>
      <c r="S1" s="10" t="s">
        <v>252</v>
      </c>
      <c r="T1" s="10" t="s">
        <v>256</v>
      </c>
      <c r="U1" s="10" t="s">
        <v>257</v>
      </c>
      <c r="V1" s="10" t="s">
        <v>253</v>
      </c>
      <c r="W1" s="10" t="s">
        <v>29</v>
      </c>
      <c r="X1" s="38" t="s">
        <v>254</v>
      </c>
      <c r="Y1" s="10" t="s">
        <v>255</v>
      </c>
      <c r="Z1" s="10" t="s">
        <v>266</v>
      </c>
      <c r="AA1" s="10" t="s">
        <v>267</v>
      </c>
      <c r="AB1" s="10" t="s">
        <v>268</v>
      </c>
    </row>
    <row r="2" spans="1:28" ht="14.4" x14ac:dyDescent="0.3">
      <c r="A2" s="32" t="e">
        <f t="shared" ref="A2:A88" si="0">CONCATENATE(B2,L2,N2,P2,R2,V2,X2)</f>
        <v>#REF!</v>
      </c>
      <c r="D2" s="32">
        <f>Plantilla!$M$18</f>
        <v>2</v>
      </c>
      <c r="E2" s="39" t="str">
        <f>Plantilla!$O$18</f>
        <v>DESARROLLO SOCIAL</v>
      </c>
      <c r="F2" s="32">
        <f>Plantilla!$M$19</f>
        <v>2.7</v>
      </c>
      <c r="G2" s="39" t="str">
        <f>Plantilla!$O$19</f>
        <v>OTROS ASUNTOS SOCIALES</v>
      </c>
      <c r="H2" s="40" t="str">
        <f>Plantilla!$M$20</f>
        <v>2.7.1</v>
      </c>
      <c r="I2" s="39" t="str">
        <f>Plantilla!$O$20</f>
        <v>OTROS ASUNTOS SOCIALES</v>
      </c>
      <c r="J2" s="2" t="str">
        <f>Plantilla!$M$17</f>
        <v>R</v>
      </c>
      <c r="K2" s="39" t="str">
        <f>Plantilla!$O$17</f>
        <v>Específicos</v>
      </c>
      <c r="L2" s="2" t="str">
        <f>Plantilla!$M$9</f>
        <v>017_25</v>
      </c>
      <c r="M2" s="2" t="str">
        <f>Plantilla!$O$9</f>
        <v>INSTITUTO DE ALTERNATIVAS PARA LOS JÓVENES (INDAJO)</v>
      </c>
      <c r="N2" s="2">
        <f>Plantilla!$M$21</f>
        <v>1</v>
      </c>
      <c r="O2" s="2" t="str">
        <f>Plantilla!$O$21</f>
        <v>CORRESPONSABILIDAD SOCIAL (TRANSVERSAL)</v>
      </c>
      <c r="P2" s="2" t="str">
        <f>Plantilla!$M$10</f>
        <v>042_25</v>
      </c>
      <c r="Q2" s="2" t="str">
        <f>Plantilla!$O$10</f>
        <v>INSTITUTO DE ALTERNATIVAS PARA LOS JÓVENES (INDAJO)</v>
      </c>
      <c r="R2" s="39" t="str">
        <f>Plantilla!$M$12</f>
        <v>060</v>
      </c>
      <c r="S2" s="2" t="str">
        <f>Plantilla!$O$12</f>
        <v>PROGRAMAS Y ACCIONES CULTURALES, RECREATIVOS Y DEPORTIVAS</v>
      </c>
      <c r="T2" s="32">
        <v>2000</v>
      </c>
      <c r="U2" s="32" t="s">
        <v>269</v>
      </c>
      <c r="V2" s="32">
        <v>2111</v>
      </c>
      <c r="W2" s="32" t="s">
        <v>73</v>
      </c>
      <c r="X2" s="41" t="e">
        <f>Plantilla!#REF!</f>
        <v>#REF!</v>
      </c>
      <c r="Y2" s="32" t="e">
        <f>Plantilla!#REF!</f>
        <v>#REF!</v>
      </c>
      <c r="Z2" s="42">
        <f>Plantilla!AD84</f>
        <v>45000</v>
      </c>
      <c r="AA2" s="42" t="e">
        <f>Plantilla!#REF!</f>
        <v>#REF!</v>
      </c>
      <c r="AB2" s="42" t="e">
        <f>Plantilla!#REF!</f>
        <v>#REF!</v>
      </c>
    </row>
    <row r="3" spans="1:28" ht="14.4" x14ac:dyDescent="0.3">
      <c r="A3" s="2" t="e">
        <f t="shared" si="0"/>
        <v>#REF!</v>
      </c>
      <c r="D3" s="2">
        <f>Plantilla!$M$18</f>
        <v>2</v>
      </c>
      <c r="E3" s="39" t="str">
        <f>Plantilla!$O$18</f>
        <v>DESARROLLO SOCIAL</v>
      </c>
      <c r="F3" s="2">
        <f>Plantilla!$M$19</f>
        <v>2.7</v>
      </c>
      <c r="G3" s="39" t="str">
        <f>Plantilla!$O$19</f>
        <v>OTROS ASUNTOS SOCIALES</v>
      </c>
      <c r="H3" s="2" t="str">
        <f>Plantilla!$M$20</f>
        <v>2.7.1</v>
      </c>
      <c r="I3" s="39" t="str">
        <f>Plantilla!$O$20</f>
        <v>OTROS ASUNTOS SOCIALES</v>
      </c>
      <c r="J3" s="2" t="str">
        <f>Plantilla!$M$17</f>
        <v>R</v>
      </c>
      <c r="K3" s="39" t="str">
        <f>Plantilla!$O$17</f>
        <v>Específicos</v>
      </c>
      <c r="L3" s="2" t="str">
        <f>Plantilla!$M$9</f>
        <v>017_25</v>
      </c>
      <c r="M3" s="2" t="str">
        <f>Plantilla!$O$9</f>
        <v>INSTITUTO DE ALTERNATIVAS PARA LOS JÓVENES (INDAJO)</v>
      </c>
      <c r="N3" s="2">
        <f>Plantilla!$M$21</f>
        <v>1</v>
      </c>
      <c r="O3" s="2" t="str">
        <f>Plantilla!$O$21</f>
        <v>CORRESPONSABILIDAD SOCIAL (TRANSVERSAL)</v>
      </c>
      <c r="P3" s="2" t="str">
        <f>Plantilla!$M$10</f>
        <v>042_25</v>
      </c>
      <c r="Q3" s="2" t="str">
        <f>Plantilla!$O$10</f>
        <v>INSTITUTO DE ALTERNATIVAS PARA LOS JÓVENES (INDAJO)</v>
      </c>
      <c r="R3" s="39" t="str">
        <f>Plantilla!$M$12</f>
        <v>060</v>
      </c>
      <c r="S3" s="2" t="str">
        <f>Plantilla!$O$12</f>
        <v>PROGRAMAS Y ACCIONES CULTURALES, RECREATIVOS Y DEPORTIVAS</v>
      </c>
      <c r="T3" s="2">
        <v>2000</v>
      </c>
      <c r="U3" s="2" t="s">
        <v>269</v>
      </c>
      <c r="V3" s="32">
        <v>2121</v>
      </c>
      <c r="W3" s="32" t="s">
        <v>74</v>
      </c>
      <c r="X3" s="41" t="e">
        <f>Plantilla!#REF!</f>
        <v>#REF!</v>
      </c>
      <c r="Y3" s="2" t="e">
        <f>Plantilla!#REF!</f>
        <v>#REF!</v>
      </c>
      <c r="Z3" s="42">
        <f>Plantilla!AD85</f>
        <v>30000</v>
      </c>
      <c r="AA3" s="42" t="e">
        <f>Plantilla!#REF!</f>
        <v>#REF!</v>
      </c>
      <c r="AB3" s="42" t="e">
        <f>Plantilla!#REF!</f>
        <v>#REF!</v>
      </c>
    </row>
    <row r="4" spans="1:28" ht="14.4" x14ac:dyDescent="0.3">
      <c r="A4" s="2" t="e">
        <f t="shared" si="0"/>
        <v>#REF!</v>
      </c>
      <c r="D4" s="2">
        <f>Plantilla!$M$18</f>
        <v>2</v>
      </c>
      <c r="E4" s="39" t="str">
        <f>Plantilla!$O$18</f>
        <v>DESARROLLO SOCIAL</v>
      </c>
      <c r="F4" s="2">
        <f>Plantilla!$M$19</f>
        <v>2.7</v>
      </c>
      <c r="G4" s="39" t="str">
        <f>Plantilla!$O$19</f>
        <v>OTROS ASUNTOS SOCIALES</v>
      </c>
      <c r="H4" s="2" t="str">
        <f>Plantilla!$M$20</f>
        <v>2.7.1</v>
      </c>
      <c r="I4" s="39" t="str">
        <f>Plantilla!$O$20</f>
        <v>OTROS ASUNTOS SOCIALES</v>
      </c>
      <c r="J4" s="2" t="str">
        <f>Plantilla!$M$17</f>
        <v>R</v>
      </c>
      <c r="K4" s="39" t="str">
        <f>Plantilla!$O$17</f>
        <v>Específicos</v>
      </c>
      <c r="L4" s="2" t="str">
        <f>Plantilla!$M$9</f>
        <v>017_25</v>
      </c>
      <c r="M4" s="2" t="str">
        <f>Plantilla!$O$9</f>
        <v>INSTITUTO DE ALTERNATIVAS PARA LOS JÓVENES (INDAJO)</v>
      </c>
      <c r="N4" s="2">
        <f>Plantilla!$M$21</f>
        <v>1</v>
      </c>
      <c r="O4" s="2" t="str">
        <f>Plantilla!$O$21</f>
        <v>CORRESPONSABILIDAD SOCIAL (TRANSVERSAL)</v>
      </c>
      <c r="P4" s="2" t="str">
        <f>Plantilla!$M$10</f>
        <v>042_25</v>
      </c>
      <c r="Q4" s="2" t="str">
        <f>Plantilla!$O$10</f>
        <v>INSTITUTO DE ALTERNATIVAS PARA LOS JÓVENES (INDAJO)</v>
      </c>
      <c r="R4" s="39" t="str">
        <f>Plantilla!$M$12</f>
        <v>060</v>
      </c>
      <c r="S4" s="2" t="str">
        <f>Plantilla!$O$12</f>
        <v>PROGRAMAS Y ACCIONES CULTURALES, RECREATIVOS Y DEPORTIVAS</v>
      </c>
      <c r="T4" s="2">
        <v>2000</v>
      </c>
      <c r="U4" s="2" t="s">
        <v>269</v>
      </c>
      <c r="V4" s="32">
        <v>2131</v>
      </c>
      <c r="W4" s="32" t="s">
        <v>75</v>
      </c>
      <c r="X4" s="41" t="e">
        <f>Plantilla!#REF!</f>
        <v>#REF!</v>
      </c>
      <c r="Y4" s="2" t="e">
        <f>Plantilla!#REF!</f>
        <v>#REF!</v>
      </c>
      <c r="Z4" s="42">
        <f>Plantilla!AD86</f>
        <v>0</v>
      </c>
      <c r="AA4" s="42" t="e">
        <f>Plantilla!#REF!</f>
        <v>#REF!</v>
      </c>
      <c r="AB4" s="42" t="e">
        <f>Plantilla!#REF!</f>
        <v>#REF!</v>
      </c>
    </row>
    <row r="5" spans="1:28" ht="14.4" x14ac:dyDescent="0.3">
      <c r="A5" s="2" t="e">
        <f t="shared" si="0"/>
        <v>#REF!</v>
      </c>
      <c r="D5" s="2">
        <f>Plantilla!$M$18</f>
        <v>2</v>
      </c>
      <c r="E5" s="39" t="str">
        <f>Plantilla!$O$18</f>
        <v>DESARROLLO SOCIAL</v>
      </c>
      <c r="F5" s="2">
        <f>Plantilla!$M$19</f>
        <v>2.7</v>
      </c>
      <c r="G5" s="39" t="str">
        <f>Plantilla!$O$19</f>
        <v>OTROS ASUNTOS SOCIALES</v>
      </c>
      <c r="H5" s="2" t="str">
        <f>Plantilla!$M$20</f>
        <v>2.7.1</v>
      </c>
      <c r="I5" s="39" t="str">
        <f>Plantilla!$O$20</f>
        <v>OTROS ASUNTOS SOCIALES</v>
      </c>
      <c r="J5" s="2" t="str">
        <f>Plantilla!$M$17</f>
        <v>R</v>
      </c>
      <c r="K5" s="39" t="str">
        <f>Plantilla!$O$17</f>
        <v>Específicos</v>
      </c>
      <c r="L5" s="2" t="str">
        <f>Plantilla!$M$9</f>
        <v>017_25</v>
      </c>
      <c r="M5" s="2" t="str">
        <f>Plantilla!$O$9</f>
        <v>INSTITUTO DE ALTERNATIVAS PARA LOS JÓVENES (INDAJO)</v>
      </c>
      <c r="N5" s="2">
        <f>Plantilla!$M$21</f>
        <v>1</v>
      </c>
      <c r="O5" s="2" t="str">
        <f>Plantilla!$O$21</f>
        <v>CORRESPONSABILIDAD SOCIAL (TRANSVERSAL)</v>
      </c>
      <c r="P5" s="2" t="str">
        <f>Plantilla!$M$10</f>
        <v>042_25</v>
      </c>
      <c r="Q5" s="2" t="str">
        <f>Plantilla!$O$10</f>
        <v>INSTITUTO DE ALTERNATIVAS PARA LOS JÓVENES (INDAJO)</v>
      </c>
      <c r="R5" s="39" t="str">
        <f>Plantilla!$M$12</f>
        <v>060</v>
      </c>
      <c r="S5" s="2" t="str">
        <f>Plantilla!$O$12</f>
        <v>PROGRAMAS Y ACCIONES CULTURALES, RECREATIVOS Y DEPORTIVAS</v>
      </c>
      <c r="T5" s="2">
        <v>2000</v>
      </c>
      <c r="U5" s="2" t="s">
        <v>269</v>
      </c>
      <c r="V5" s="32">
        <v>2141</v>
      </c>
      <c r="W5" s="32" t="s">
        <v>76</v>
      </c>
      <c r="X5" s="41" t="e">
        <f>Plantilla!#REF!</f>
        <v>#REF!</v>
      </c>
      <c r="Y5" s="2" t="e">
        <f>Plantilla!#REF!</f>
        <v>#REF!</v>
      </c>
      <c r="Z5" s="42">
        <f>Plantilla!AD87</f>
        <v>0</v>
      </c>
      <c r="AA5" s="42" t="e">
        <f>Plantilla!#REF!</f>
        <v>#REF!</v>
      </c>
      <c r="AB5" s="42" t="e">
        <f>Plantilla!#REF!</f>
        <v>#REF!</v>
      </c>
    </row>
    <row r="6" spans="1:28" ht="14.4" x14ac:dyDescent="0.3">
      <c r="A6" s="2" t="e">
        <f t="shared" si="0"/>
        <v>#REF!</v>
      </c>
      <c r="D6" s="2">
        <f>Plantilla!$M$18</f>
        <v>2</v>
      </c>
      <c r="E6" s="39" t="str">
        <f>Plantilla!$O$18</f>
        <v>DESARROLLO SOCIAL</v>
      </c>
      <c r="F6" s="2">
        <f>Plantilla!$M$19</f>
        <v>2.7</v>
      </c>
      <c r="G6" s="39" t="str">
        <f>Plantilla!$O$19</f>
        <v>OTROS ASUNTOS SOCIALES</v>
      </c>
      <c r="H6" s="2" t="str">
        <f>Plantilla!$M$20</f>
        <v>2.7.1</v>
      </c>
      <c r="I6" s="39" t="str">
        <f>Plantilla!$O$20</f>
        <v>OTROS ASUNTOS SOCIALES</v>
      </c>
      <c r="J6" s="2" t="str">
        <f>Plantilla!$M$17</f>
        <v>R</v>
      </c>
      <c r="K6" s="39" t="str">
        <f>Plantilla!$O$17</f>
        <v>Específicos</v>
      </c>
      <c r="L6" s="2" t="str">
        <f>Plantilla!$M$9</f>
        <v>017_25</v>
      </c>
      <c r="M6" s="2" t="str">
        <f>Plantilla!$O$9</f>
        <v>INSTITUTO DE ALTERNATIVAS PARA LOS JÓVENES (INDAJO)</v>
      </c>
      <c r="N6" s="2">
        <f>Plantilla!$M$21</f>
        <v>1</v>
      </c>
      <c r="O6" s="2" t="str">
        <f>Plantilla!$O$21</f>
        <v>CORRESPONSABILIDAD SOCIAL (TRANSVERSAL)</v>
      </c>
      <c r="P6" s="2" t="str">
        <f>Plantilla!$M$10</f>
        <v>042_25</v>
      </c>
      <c r="Q6" s="2" t="str">
        <f>Plantilla!$O$10</f>
        <v>INSTITUTO DE ALTERNATIVAS PARA LOS JÓVENES (INDAJO)</v>
      </c>
      <c r="R6" s="39" t="str">
        <f>Plantilla!$M$12</f>
        <v>060</v>
      </c>
      <c r="S6" s="2" t="str">
        <f>Plantilla!$O$12</f>
        <v>PROGRAMAS Y ACCIONES CULTURALES, RECREATIVOS Y DEPORTIVAS</v>
      </c>
      <c r="T6" s="2">
        <v>2000</v>
      </c>
      <c r="U6" s="2" t="s">
        <v>269</v>
      </c>
      <c r="V6" s="32">
        <v>2151</v>
      </c>
      <c r="W6" s="32" t="s">
        <v>77</v>
      </c>
      <c r="X6" s="41" t="e">
        <f>Plantilla!#REF!</f>
        <v>#REF!</v>
      </c>
      <c r="Y6" s="2" t="e">
        <f>Plantilla!#REF!</f>
        <v>#REF!</v>
      </c>
      <c r="Z6" s="42">
        <f>Plantilla!AD88</f>
        <v>400000</v>
      </c>
      <c r="AA6" s="42" t="e">
        <f>Plantilla!#REF!</f>
        <v>#REF!</v>
      </c>
      <c r="AB6" s="42" t="e">
        <f>Plantilla!#REF!</f>
        <v>#REF!</v>
      </c>
    </row>
    <row r="7" spans="1:28" ht="14.4" x14ac:dyDescent="0.3">
      <c r="A7" s="2" t="e">
        <f t="shared" si="0"/>
        <v>#REF!</v>
      </c>
      <c r="D7" s="2">
        <f>Plantilla!$M$18</f>
        <v>2</v>
      </c>
      <c r="E7" s="39" t="str">
        <f>Plantilla!$O$18</f>
        <v>DESARROLLO SOCIAL</v>
      </c>
      <c r="F7" s="2">
        <f>Plantilla!$M$19</f>
        <v>2.7</v>
      </c>
      <c r="G7" s="39" t="str">
        <f>Plantilla!$O$19</f>
        <v>OTROS ASUNTOS SOCIALES</v>
      </c>
      <c r="H7" s="2" t="str">
        <f>Plantilla!$M$20</f>
        <v>2.7.1</v>
      </c>
      <c r="I7" s="39" t="str">
        <f>Plantilla!$O$20</f>
        <v>OTROS ASUNTOS SOCIALES</v>
      </c>
      <c r="J7" s="2" t="str">
        <f>Plantilla!$M$17</f>
        <v>R</v>
      </c>
      <c r="K7" s="39" t="str">
        <f>Plantilla!$O$17</f>
        <v>Específicos</v>
      </c>
      <c r="L7" s="2" t="str">
        <f>Plantilla!$M$9</f>
        <v>017_25</v>
      </c>
      <c r="M7" s="2" t="str">
        <f>Plantilla!$O$9</f>
        <v>INSTITUTO DE ALTERNATIVAS PARA LOS JÓVENES (INDAJO)</v>
      </c>
      <c r="N7" s="2">
        <f>Plantilla!$M$21</f>
        <v>1</v>
      </c>
      <c r="O7" s="2" t="str">
        <f>Plantilla!$O$21</f>
        <v>CORRESPONSABILIDAD SOCIAL (TRANSVERSAL)</v>
      </c>
      <c r="P7" s="2" t="str">
        <f>Plantilla!$M$10</f>
        <v>042_25</v>
      </c>
      <c r="Q7" s="2" t="str">
        <f>Plantilla!$O$10</f>
        <v>INSTITUTO DE ALTERNATIVAS PARA LOS JÓVENES (INDAJO)</v>
      </c>
      <c r="R7" s="39" t="str">
        <f>Plantilla!$M$12</f>
        <v>060</v>
      </c>
      <c r="S7" s="2" t="str">
        <f>Plantilla!$O$12</f>
        <v>PROGRAMAS Y ACCIONES CULTURALES, RECREATIVOS Y DEPORTIVAS</v>
      </c>
      <c r="T7" s="2">
        <v>2000</v>
      </c>
      <c r="U7" s="2" t="s">
        <v>269</v>
      </c>
      <c r="V7" s="32">
        <v>2161</v>
      </c>
      <c r="W7" s="32" t="s">
        <v>78</v>
      </c>
      <c r="X7" s="41" t="e">
        <f>Plantilla!#REF!</f>
        <v>#REF!</v>
      </c>
      <c r="Y7" s="2" t="e">
        <f>Plantilla!#REF!</f>
        <v>#REF!</v>
      </c>
      <c r="Z7" s="42">
        <f>Plantilla!AD89</f>
        <v>30000</v>
      </c>
      <c r="AA7" s="42" t="e">
        <f>Plantilla!#REF!</f>
        <v>#REF!</v>
      </c>
      <c r="AB7" s="42" t="e">
        <f>Plantilla!#REF!</f>
        <v>#REF!</v>
      </c>
    </row>
    <row r="8" spans="1:28" ht="14.4" x14ac:dyDescent="0.3">
      <c r="A8" s="2" t="e">
        <f t="shared" si="0"/>
        <v>#REF!</v>
      </c>
      <c r="D8" s="2">
        <f>Plantilla!$M$18</f>
        <v>2</v>
      </c>
      <c r="E8" s="39" t="str">
        <f>Plantilla!$O$18</f>
        <v>DESARROLLO SOCIAL</v>
      </c>
      <c r="F8" s="2">
        <f>Plantilla!$M$19</f>
        <v>2.7</v>
      </c>
      <c r="G8" s="39" t="str">
        <f>Plantilla!$O$19</f>
        <v>OTROS ASUNTOS SOCIALES</v>
      </c>
      <c r="H8" s="2" t="str">
        <f>Plantilla!$M$20</f>
        <v>2.7.1</v>
      </c>
      <c r="I8" s="39" t="str">
        <f>Plantilla!$O$20</f>
        <v>OTROS ASUNTOS SOCIALES</v>
      </c>
      <c r="J8" s="2" t="str">
        <f>Plantilla!$M$17</f>
        <v>R</v>
      </c>
      <c r="K8" s="39" t="str">
        <f>Plantilla!$O$17</f>
        <v>Específicos</v>
      </c>
      <c r="L8" s="2" t="str">
        <f>Plantilla!$M$9</f>
        <v>017_25</v>
      </c>
      <c r="M8" s="2" t="str">
        <f>Plantilla!$O$9</f>
        <v>INSTITUTO DE ALTERNATIVAS PARA LOS JÓVENES (INDAJO)</v>
      </c>
      <c r="N8" s="2">
        <f>Plantilla!$M$21</f>
        <v>1</v>
      </c>
      <c r="O8" s="2" t="str">
        <f>Plantilla!$O$21</f>
        <v>CORRESPONSABILIDAD SOCIAL (TRANSVERSAL)</v>
      </c>
      <c r="P8" s="2" t="str">
        <f>Plantilla!$M$10</f>
        <v>042_25</v>
      </c>
      <c r="Q8" s="2" t="str">
        <f>Plantilla!$O$10</f>
        <v>INSTITUTO DE ALTERNATIVAS PARA LOS JÓVENES (INDAJO)</v>
      </c>
      <c r="R8" s="39" t="str">
        <f>Plantilla!$M$12</f>
        <v>060</v>
      </c>
      <c r="S8" s="2" t="str">
        <f>Plantilla!$O$12</f>
        <v>PROGRAMAS Y ACCIONES CULTURALES, RECREATIVOS Y DEPORTIVAS</v>
      </c>
      <c r="T8" s="2">
        <v>2000</v>
      </c>
      <c r="U8" s="2" t="s">
        <v>269</v>
      </c>
      <c r="V8" s="32">
        <v>2171</v>
      </c>
      <c r="W8" s="32" t="s">
        <v>79</v>
      </c>
      <c r="X8" s="41" t="e">
        <f>Plantilla!#REF!</f>
        <v>#REF!</v>
      </c>
      <c r="Y8" s="2" t="e">
        <f>Plantilla!#REF!</f>
        <v>#REF!</v>
      </c>
      <c r="Z8" s="42">
        <f>Plantilla!AD90</f>
        <v>0</v>
      </c>
      <c r="AA8" s="42" t="e">
        <f>Plantilla!#REF!</f>
        <v>#REF!</v>
      </c>
      <c r="AB8" s="42" t="e">
        <f>Plantilla!#REF!</f>
        <v>#REF!</v>
      </c>
    </row>
    <row r="9" spans="1:28" ht="14.4" x14ac:dyDescent="0.3">
      <c r="A9" s="2" t="e">
        <f t="shared" si="0"/>
        <v>#REF!</v>
      </c>
      <c r="D9" s="2">
        <f>Plantilla!$M$18</f>
        <v>2</v>
      </c>
      <c r="E9" s="39" t="str">
        <f>Plantilla!$O$18</f>
        <v>DESARROLLO SOCIAL</v>
      </c>
      <c r="F9" s="2">
        <f>Plantilla!$M$19</f>
        <v>2.7</v>
      </c>
      <c r="G9" s="39" t="str">
        <f>Plantilla!$O$19</f>
        <v>OTROS ASUNTOS SOCIALES</v>
      </c>
      <c r="H9" s="2" t="str">
        <f>Plantilla!$M$20</f>
        <v>2.7.1</v>
      </c>
      <c r="I9" s="39" t="str">
        <f>Plantilla!$O$20</f>
        <v>OTROS ASUNTOS SOCIALES</v>
      </c>
      <c r="J9" s="2" t="str">
        <f>Plantilla!$M$17</f>
        <v>R</v>
      </c>
      <c r="K9" s="39" t="str">
        <f>Plantilla!$O$17</f>
        <v>Específicos</v>
      </c>
      <c r="L9" s="2" t="str">
        <f>Plantilla!$M$9</f>
        <v>017_25</v>
      </c>
      <c r="M9" s="2" t="str">
        <f>Plantilla!$O$9</f>
        <v>INSTITUTO DE ALTERNATIVAS PARA LOS JÓVENES (INDAJO)</v>
      </c>
      <c r="N9" s="2">
        <f>Plantilla!$M$21</f>
        <v>1</v>
      </c>
      <c r="O9" s="2" t="str">
        <f>Plantilla!$O$21</f>
        <v>CORRESPONSABILIDAD SOCIAL (TRANSVERSAL)</v>
      </c>
      <c r="P9" s="2" t="str">
        <f>Plantilla!$M$10</f>
        <v>042_25</v>
      </c>
      <c r="Q9" s="2" t="str">
        <f>Plantilla!$O$10</f>
        <v>INSTITUTO DE ALTERNATIVAS PARA LOS JÓVENES (INDAJO)</v>
      </c>
      <c r="R9" s="39" t="str">
        <f>Plantilla!$M$12</f>
        <v>060</v>
      </c>
      <c r="S9" s="2" t="str">
        <f>Plantilla!$O$12</f>
        <v>PROGRAMAS Y ACCIONES CULTURALES, RECREATIVOS Y DEPORTIVAS</v>
      </c>
      <c r="T9" s="2">
        <v>2000</v>
      </c>
      <c r="U9" s="2" t="s">
        <v>269</v>
      </c>
      <c r="V9" s="32">
        <v>2181</v>
      </c>
      <c r="W9" s="32" t="s">
        <v>80</v>
      </c>
      <c r="X9" s="41" t="e">
        <f>Plantilla!#REF!</f>
        <v>#REF!</v>
      </c>
      <c r="Y9" s="2" t="e">
        <f>Plantilla!#REF!</f>
        <v>#REF!</v>
      </c>
      <c r="Z9" s="42">
        <f>Plantilla!AD91</f>
        <v>0</v>
      </c>
      <c r="AA9" s="42" t="e">
        <f>Plantilla!#REF!</f>
        <v>#REF!</v>
      </c>
      <c r="AB9" s="42" t="e">
        <f>Plantilla!#REF!</f>
        <v>#REF!</v>
      </c>
    </row>
    <row r="10" spans="1:28" ht="14.4" x14ac:dyDescent="0.3">
      <c r="A10" s="2" t="e">
        <f t="shared" si="0"/>
        <v>#REF!</v>
      </c>
      <c r="D10" s="2">
        <f>Plantilla!$M$18</f>
        <v>2</v>
      </c>
      <c r="E10" s="39" t="str">
        <f>Plantilla!$O$18</f>
        <v>DESARROLLO SOCIAL</v>
      </c>
      <c r="F10" s="2">
        <f>Plantilla!$M$19</f>
        <v>2.7</v>
      </c>
      <c r="G10" s="39" t="str">
        <f>Plantilla!$O$19</f>
        <v>OTROS ASUNTOS SOCIALES</v>
      </c>
      <c r="H10" s="2" t="str">
        <f>Plantilla!$M$20</f>
        <v>2.7.1</v>
      </c>
      <c r="I10" s="39" t="str">
        <f>Plantilla!$O$20</f>
        <v>OTROS ASUNTOS SOCIALES</v>
      </c>
      <c r="J10" s="2" t="str">
        <f>Plantilla!$M$17</f>
        <v>R</v>
      </c>
      <c r="K10" s="39" t="str">
        <f>Plantilla!$O$17</f>
        <v>Específicos</v>
      </c>
      <c r="L10" s="2" t="str">
        <f>Plantilla!$M$9</f>
        <v>017_25</v>
      </c>
      <c r="M10" s="2" t="str">
        <f>Plantilla!$O$9</f>
        <v>INSTITUTO DE ALTERNATIVAS PARA LOS JÓVENES (INDAJO)</v>
      </c>
      <c r="N10" s="2">
        <f>Plantilla!$M$21</f>
        <v>1</v>
      </c>
      <c r="O10" s="2" t="str">
        <f>Plantilla!$O$21</f>
        <v>CORRESPONSABILIDAD SOCIAL (TRANSVERSAL)</v>
      </c>
      <c r="P10" s="2" t="str">
        <f>Plantilla!$M$10</f>
        <v>042_25</v>
      </c>
      <c r="Q10" s="2" t="str">
        <f>Plantilla!$O$10</f>
        <v>INSTITUTO DE ALTERNATIVAS PARA LOS JÓVENES (INDAJO)</v>
      </c>
      <c r="R10" s="39" t="str">
        <f>Plantilla!$M$12</f>
        <v>060</v>
      </c>
      <c r="S10" s="2" t="str">
        <f>Plantilla!$O$12</f>
        <v>PROGRAMAS Y ACCIONES CULTURALES, RECREATIVOS Y DEPORTIVAS</v>
      </c>
      <c r="T10" s="2">
        <v>2000</v>
      </c>
      <c r="U10" s="2" t="s">
        <v>269</v>
      </c>
      <c r="V10" s="32">
        <v>2211</v>
      </c>
      <c r="W10" s="32" t="s">
        <v>81</v>
      </c>
      <c r="X10" s="41" t="e">
        <f>Plantilla!#REF!</f>
        <v>#REF!</v>
      </c>
      <c r="Y10" s="2" t="e">
        <f>Plantilla!#REF!</f>
        <v>#REF!</v>
      </c>
      <c r="Z10" s="42">
        <f>Plantilla!AD92</f>
        <v>5000</v>
      </c>
      <c r="AA10" s="42" t="e">
        <f>Plantilla!#REF!</f>
        <v>#REF!</v>
      </c>
      <c r="AB10" s="42" t="e">
        <f>Plantilla!#REF!</f>
        <v>#REF!</v>
      </c>
    </row>
    <row r="11" spans="1:28" ht="14.4" x14ac:dyDescent="0.3">
      <c r="A11" s="2" t="e">
        <f t="shared" si="0"/>
        <v>#REF!</v>
      </c>
      <c r="D11" s="2">
        <f>Plantilla!$M$18</f>
        <v>2</v>
      </c>
      <c r="E11" s="39" t="str">
        <f>Plantilla!$O$18</f>
        <v>DESARROLLO SOCIAL</v>
      </c>
      <c r="F11" s="2">
        <f>Plantilla!$M$19</f>
        <v>2.7</v>
      </c>
      <c r="G11" s="39" t="str">
        <f>Plantilla!$O$19</f>
        <v>OTROS ASUNTOS SOCIALES</v>
      </c>
      <c r="H11" s="2" t="str">
        <f>Plantilla!$M$20</f>
        <v>2.7.1</v>
      </c>
      <c r="I11" s="39" t="str">
        <f>Plantilla!$O$20</f>
        <v>OTROS ASUNTOS SOCIALES</v>
      </c>
      <c r="J11" s="2" t="str">
        <f>Plantilla!$M$17</f>
        <v>R</v>
      </c>
      <c r="K11" s="39" t="str">
        <f>Plantilla!$O$17</f>
        <v>Específicos</v>
      </c>
      <c r="L11" s="2" t="str">
        <f>Plantilla!$M$9</f>
        <v>017_25</v>
      </c>
      <c r="M11" s="2" t="str">
        <f>Plantilla!$O$9</f>
        <v>INSTITUTO DE ALTERNATIVAS PARA LOS JÓVENES (INDAJO)</v>
      </c>
      <c r="N11" s="2">
        <f>Plantilla!$M$21</f>
        <v>1</v>
      </c>
      <c r="O11" s="2" t="str">
        <f>Plantilla!$O$21</f>
        <v>CORRESPONSABILIDAD SOCIAL (TRANSVERSAL)</v>
      </c>
      <c r="P11" s="2" t="str">
        <f>Plantilla!$M$10</f>
        <v>042_25</v>
      </c>
      <c r="Q11" s="2" t="str">
        <f>Plantilla!$O$10</f>
        <v>INSTITUTO DE ALTERNATIVAS PARA LOS JÓVENES (INDAJO)</v>
      </c>
      <c r="R11" s="39" t="str">
        <f>Plantilla!$M$12</f>
        <v>060</v>
      </c>
      <c r="S11" s="2" t="str">
        <f>Plantilla!$O$12</f>
        <v>PROGRAMAS Y ACCIONES CULTURALES, RECREATIVOS Y DEPORTIVAS</v>
      </c>
      <c r="T11" s="2">
        <v>2000</v>
      </c>
      <c r="U11" s="2" t="s">
        <v>269</v>
      </c>
      <c r="V11" s="32">
        <v>2214</v>
      </c>
      <c r="W11" s="32" t="s">
        <v>82</v>
      </c>
      <c r="X11" s="41" t="e">
        <f>Plantilla!#REF!</f>
        <v>#REF!</v>
      </c>
      <c r="Y11" s="2" t="e">
        <f>Plantilla!#REF!</f>
        <v>#REF!</v>
      </c>
      <c r="Z11" s="42">
        <f>Plantilla!AD93</f>
        <v>0</v>
      </c>
      <c r="AA11" s="42" t="e">
        <f>Plantilla!#REF!</f>
        <v>#REF!</v>
      </c>
      <c r="AB11" s="42" t="e">
        <f>Plantilla!#REF!</f>
        <v>#REF!</v>
      </c>
    </row>
    <row r="12" spans="1:28" ht="14.4" x14ac:dyDescent="0.3">
      <c r="A12" s="2" t="e">
        <f t="shared" si="0"/>
        <v>#REF!</v>
      </c>
      <c r="D12" s="2">
        <f>Plantilla!$M$18</f>
        <v>2</v>
      </c>
      <c r="E12" s="39" t="str">
        <f>Plantilla!$O$18</f>
        <v>DESARROLLO SOCIAL</v>
      </c>
      <c r="F12" s="2">
        <f>Plantilla!$M$19</f>
        <v>2.7</v>
      </c>
      <c r="G12" s="39" t="str">
        <f>Plantilla!$O$19</f>
        <v>OTROS ASUNTOS SOCIALES</v>
      </c>
      <c r="H12" s="2" t="str">
        <f>Plantilla!$M$20</f>
        <v>2.7.1</v>
      </c>
      <c r="I12" s="39" t="str">
        <f>Plantilla!$O$20</f>
        <v>OTROS ASUNTOS SOCIALES</v>
      </c>
      <c r="J12" s="2" t="str">
        <f>Plantilla!$M$17</f>
        <v>R</v>
      </c>
      <c r="K12" s="39" t="str">
        <f>Plantilla!$O$17</f>
        <v>Específicos</v>
      </c>
      <c r="L12" s="2" t="str">
        <f>Plantilla!$M$9</f>
        <v>017_25</v>
      </c>
      <c r="M12" s="2" t="str">
        <f>Plantilla!$O$9</f>
        <v>INSTITUTO DE ALTERNATIVAS PARA LOS JÓVENES (INDAJO)</v>
      </c>
      <c r="N12" s="2">
        <f>Plantilla!$M$21</f>
        <v>1</v>
      </c>
      <c r="O12" s="2" t="str">
        <f>Plantilla!$O$21</f>
        <v>CORRESPONSABILIDAD SOCIAL (TRANSVERSAL)</v>
      </c>
      <c r="P12" s="2" t="str">
        <f>Plantilla!$M$10</f>
        <v>042_25</v>
      </c>
      <c r="Q12" s="2" t="str">
        <f>Plantilla!$O$10</f>
        <v>INSTITUTO DE ALTERNATIVAS PARA LOS JÓVENES (INDAJO)</v>
      </c>
      <c r="R12" s="39" t="str">
        <f>Plantilla!$M$12</f>
        <v>060</v>
      </c>
      <c r="S12" s="2" t="str">
        <f>Plantilla!$O$12</f>
        <v>PROGRAMAS Y ACCIONES CULTURALES, RECREATIVOS Y DEPORTIVAS</v>
      </c>
      <c r="T12" s="2">
        <v>2000</v>
      </c>
      <c r="U12" s="2" t="s">
        <v>269</v>
      </c>
      <c r="V12" s="32">
        <v>2221</v>
      </c>
      <c r="W12" s="32" t="s">
        <v>83</v>
      </c>
      <c r="X12" s="41" t="e">
        <f>Plantilla!#REF!</f>
        <v>#REF!</v>
      </c>
      <c r="Y12" s="2" t="e">
        <f>Plantilla!#REF!</f>
        <v>#REF!</v>
      </c>
      <c r="Z12" s="42">
        <f>Plantilla!AD94</f>
        <v>0</v>
      </c>
      <c r="AA12" s="42" t="e">
        <f>Plantilla!#REF!</f>
        <v>#REF!</v>
      </c>
      <c r="AB12" s="42" t="e">
        <f>Plantilla!#REF!</f>
        <v>#REF!</v>
      </c>
    </row>
    <row r="13" spans="1:28" ht="14.4" x14ac:dyDescent="0.3">
      <c r="A13" s="2" t="e">
        <f t="shared" si="0"/>
        <v>#REF!</v>
      </c>
      <c r="D13" s="2">
        <f>Plantilla!$M$18</f>
        <v>2</v>
      </c>
      <c r="E13" s="39" t="str">
        <f>Plantilla!$O$18</f>
        <v>DESARROLLO SOCIAL</v>
      </c>
      <c r="F13" s="2">
        <f>Plantilla!$M$19</f>
        <v>2.7</v>
      </c>
      <c r="G13" s="39" t="str">
        <f>Plantilla!$O$19</f>
        <v>OTROS ASUNTOS SOCIALES</v>
      </c>
      <c r="H13" s="2" t="str">
        <f>Plantilla!$M$20</f>
        <v>2.7.1</v>
      </c>
      <c r="I13" s="39" t="str">
        <f>Plantilla!$O$20</f>
        <v>OTROS ASUNTOS SOCIALES</v>
      </c>
      <c r="J13" s="2" t="str">
        <f>Plantilla!$M$17</f>
        <v>R</v>
      </c>
      <c r="K13" s="39" t="str">
        <f>Plantilla!$O$17</f>
        <v>Específicos</v>
      </c>
      <c r="L13" s="2" t="str">
        <f>Plantilla!$M$9</f>
        <v>017_25</v>
      </c>
      <c r="M13" s="2" t="str">
        <f>Plantilla!$O$9</f>
        <v>INSTITUTO DE ALTERNATIVAS PARA LOS JÓVENES (INDAJO)</v>
      </c>
      <c r="N13" s="2">
        <f>Plantilla!$M$21</f>
        <v>1</v>
      </c>
      <c r="O13" s="2" t="str">
        <f>Plantilla!$O$21</f>
        <v>CORRESPONSABILIDAD SOCIAL (TRANSVERSAL)</v>
      </c>
      <c r="P13" s="2" t="str">
        <f>Plantilla!$M$10</f>
        <v>042_25</v>
      </c>
      <c r="Q13" s="2" t="str">
        <f>Plantilla!$O$10</f>
        <v>INSTITUTO DE ALTERNATIVAS PARA LOS JÓVENES (INDAJO)</v>
      </c>
      <c r="R13" s="39" t="str">
        <f>Plantilla!$M$12</f>
        <v>060</v>
      </c>
      <c r="S13" s="2" t="str">
        <f>Plantilla!$O$12</f>
        <v>PROGRAMAS Y ACCIONES CULTURALES, RECREATIVOS Y DEPORTIVAS</v>
      </c>
      <c r="T13" s="2">
        <v>2000</v>
      </c>
      <c r="U13" s="2" t="s">
        <v>269</v>
      </c>
      <c r="V13" s="32">
        <v>2231</v>
      </c>
      <c r="W13" s="32" t="s">
        <v>84</v>
      </c>
      <c r="X13" s="41" t="e">
        <f>Plantilla!#REF!</f>
        <v>#REF!</v>
      </c>
      <c r="Y13" s="2" t="e">
        <f>Plantilla!#REF!</f>
        <v>#REF!</v>
      </c>
      <c r="Z13" s="42">
        <f>Plantilla!AD95</f>
        <v>0</v>
      </c>
      <c r="AA13" s="42" t="e">
        <f>Plantilla!#REF!</f>
        <v>#REF!</v>
      </c>
      <c r="AB13" s="42" t="e">
        <f>Plantilla!#REF!</f>
        <v>#REF!</v>
      </c>
    </row>
    <row r="14" spans="1:28" ht="14.4" x14ac:dyDescent="0.3">
      <c r="A14" s="2" t="e">
        <f t="shared" si="0"/>
        <v>#REF!</v>
      </c>
      <c r="D14" s="2">
        <f>Plantilla!$M$18</f>
        <v>2</v>
      </c>
      <c r="E14" s="39" t="str">
        <f>Plantilla!$O$18</f>
        <v>DESARROLLO SOCIAL</v>
      </c>
      <c r="F14" s="2">
        <f>Plantilla!$M$19</f>
        <v>2.7</v>
      </c>
      <c r="G14" s="39" t="str">
        <f>Plantilla!$O$19</f>
        <v>OTROS ASUNTOS SOCIALES</v>
      </c>
      <c r="H14" s="2" t="str">
        <f>Plantilla!$M$20</f>
        <v>2.7.1</v>
      </c>
      <c r="I14" s="39" t="str">
        <f>Plantilla!$O$20</f>
        <v>OTROS ASUNTOS SOCIALES</v>
      </c>
      <c r="J14" s="2" t="str">
        <f>Plantilla!$M$17</f>
        <v>R</v>
      </c>
      <c r="K14" s="39" t="str">
        <f>Plantilla!$O$17</f>
        <v>Específicos</v>
      </c>
      <c r="L14" s="2" t="str">
        <f>Plantilla!$M$9</f>
        <v>017_25</v>
      </c>
      <c r="M14" s="2" t="str">
        <f>Plantilla!$O$9</f>
        <v>INSTITUTO DE ALTERNATIVAS PARA LOS JÓVENES (INDAJO)</v>
      </c>
      <c r="N14" s="2">
        <f>Plantilla!$M$21</f>
        <v>1</v>
      </c>
      <c r="O14" s="2" t="str">
        <f>Plantilla!$O$21</f>
        <v>CORRESPONSABILIDAD SOCIAL (TRANSVERSAL)</v>
      </c>
      <c r="P14" s="2" t="str">
        <f>Plantilla!$M$10</f>
        <v>042_25</v>
      </c>
      <c r="Q14" s="2" t="str">
        <f>Plantilla!$O$10</f>
        <v>INSTITUTO DE ALTERNATIVAS PARA LOS JÓVENES (INDAJO)</v>
      </c>
      <c r="R14" s="39" t="str">
        <f>Plantilla!$M$12</f>
        <v>060</v>
      </c>
      <c r="S14" s="2" t="str">
        <f>Plantilla!$O$12</f>
        <v>PROGRAMAS Y ACCIONES CULTURALES, RECREATIVOS Y DEPORTIVAS</v>
      </c>
      <c r="T14" s="2">
        <v>2000</v>
      </c>
      <c r="U14" s="2" t="s">
        <v>269</v>
      </c>
      <c r="V14" s="32">
        <v>2351</v>
      </c>
      <c r="W14" s="32" t="s">
        <v>86</v>
      </c>
      <c r="X14" s="41" t="e">
        <f>Plantilla!#REF!</f>
        <v>#REF!</v>
      </c>
      <c r="Y14" s="2" t="e">
        <f>Plantilla!#REF!</f>
        <v>#REF!</v>
      </c>
      <c r="Z14" s="42">
        <f>Plantilla!AD97</f>
        <v>0</v>
      </c>
      <c r="AA14" s="42" t="e">
        <f>Plantilla!#REF!</f>
        <v>#REF!</v>
      </c>
      <c r="AB14" s="42" t="e">
        <f>Plantilla!#REF!</f>
        <v>#REF!</v>
      </c>
    </row>
    <row r="15" spans="1:28" ht="14.4" x14ac:dyDescent="0.3">
      <c r="A15" s="2" t="e">
        <f t="shared" si="0"/>
        <v>#REF!</v>
      </c>
      <c r="D15" s="2">
        <f>Plantilla!$M$18</f>
        <v>2</v>
      </c>
      <c r="E15" s="39" t="str">
        <f>Plantilla!$O$18</f>
        <v>DESARROLLO SOCIAL</v>
      </c>
      <c r="F15" s="2">
        <f>Plantilla!$M$19</f>
        <v>2.7</v>
      </c>
      <c r="G15" s="39" t="str">
        <f>Plantilla!$O$19</f>
        <v>OTROS ASUNTOS SOCIALES</v>
      </c>
      <c r="H15" s="2" t="str">
        <f>Plantilla!$M$20</f>
        <v>2.7.1</v>
      </c>
      <c r="I15" s="39" t="str">
        <f>Plantilla!$O$20</f>
        <v>OTROS ASUNTOS SOCIALES</v>
      </c>
      <c r="J15" s="2" t="str">
        <f>Plantilla!$M$17</f>
        <v>R</v>
      </c>
      <c r="K15" s="39" t="str">
        <f>Plantilla!$O$17</f>
        <v>Específicos</v>
      </c>
      <c r="L15" s="2" t="str">
        <f>Plantilla!$M$9</f>
        <v>017_25</v>
      </c>
      <c r="M15" s="2" t="str">
        <f>Plantilla!$O$9</f>
        <v>INSTITUTO DE ALTERNATIVAS PARA LOS JÓVENES (INDAJO)</v>
      </c>
      <c r="N15" s="2">
        <f>Plantilla!$M$21</f>
        <v>1</v>
      </c>
      <c r="O15" s="2" t="str">
        <f>Plantilla!$O$21</f>
        <v>CORRESPONSABILIDAD SOCIAL (TRANSVERSAL)</v>
      </c>
      <c r="P15" s="2" t="str">
        <f>Plantilla!$M$10</f>
        <v>042_25</v>
      </c>
      <c r="Q15" s="2" t="str">
        <f>Plantilla!$O$10</f>
        <v>INSTITUTO DE ALTERNATIVAS PARA LOS JÓVENES (INDAJO)</v>
      </c>
      <c r="R15" s="39" t="str">
        <f>Plantilla!$M$12</f>
        <v>060</v>
      </c>
      <c r="S15" s="2" t="str">
        <f>Plantilla!$O$12</f>
        <v>PROGRAMAS Y ACCIONES CULTURALES, RECREATIVOS Y DEPORTIVAS</v>
      </c>
      <c r="T15" s="2">
        <v>2000</v>
      </c>
      <c r="U15" s="2" t="s">
        <v>269</v>
      </c>
      <c r="V15" s="32">
        <v>2361</v>
      </c>
      <c r="W15" s="32" t="s">
        <v>87</v>
      </c>
      <c r="X15" s="41" t="e">
        <f>Plantilla!#REF!</f>
        <v>#REF!</v>
      </c>
      <c r="Y15" s="2" t="e">
        <f>Plantilla!#REF!</f>
        <v>#REF!</v>
      </c>
      <c r="Z15" s="42">
        <f>Plantilla!AD98</f>
        <v>0</v>
      </c>
      <c r="AA15" s="42" t="e">
        <f>Plantilla!#REF!</f>
        <v>#REF!</v>
      </c>
      <c r="AB15" s="42" t="e">
        <f>Plantilla!#REF!</f>
        <v>#REF!</v>
      </c>
    </row>
    <row r="16" spans="1:28" ht="14.4" x14ac:dyDescent="0.3">
      <c r="A16" s="2" t="e">
        <f t="shared" si="0"/>
        <v>#REF!</v>
      </c>
      <c r="D16" s="2">
        <f>Plantilla!$M$18</f>
        <v>2</v>
      </c>
      <c r="E16" s="39" t="str">
        <f>Plantilla!$O$18</f>
        <v>DESARROLLO SOCIAL</v>
      </c>
      <c r="F16" s="2">
        <f>Plantilla!$M$19</f>
        <v>2.7</v>
      </c>
      <c r="G16" s="39" t="str">
        <f>Plantilla!$O$19</f>
        <v>OTROS ASUNTOS SOCIALES</v>
      </c>
      <c r="H16" s="2" t="str">
        <f>Plantilla!$M$20</f>
        <v>2.7.1</v>
      </c>
      <c r="I16" s="39" t="str">
        <f>Plantilla!$O$20</f>
        <v>OTROS ASUNTOS SOCIALES</v>
      </c>
      <c r="J16" s="2" t="str">
        <f>Plantilla!$M$17</f>
        <v>R</v>
      </c>
      <c r="K16" s="39" t="str">
        <f>Plantilla!$O$17</f>
        <v>Específicos</v>
      </c>
      <c r="L16" s="2" t="str">
        <f>Plantilla!$M$9</f>
        <v>017_25</v>
      </c>
      <c r="M16" s="2" t="str">
        <f>Plantilla!$O$9</f>
        <v>INSTITUTO DE ALTERNATIVAS PARA LOS JÓVENES (INDAJO)</v>
      </c>
      <c r="N16" s="2">
        <f>Plantilla!$M$21</f>
        <v>1</v>
      </c>
      <c r="O16" s="2" t="str">
        <f>Plantilla!$O$21</f>
        <v>CORRESPONSABILIDAD SOCIAL (TRANSVERSAL)</v>
      </c>
      <c r="P16" s="2" t="str">
        <f>Plantilla!$M$10</f>
        <v>042_25</v>
      </c>
      <c r="Q16" s="2" t="str">
        <f>Plantilla!$O$10</f>
        <v>INSTITUTO DE ALTERNATIVAS PARA LOS JÓVENES (INDAJO)</v>
      </c>
      <c r="R16" s="39" t="str">
        <f>Plantilla!$M$12</f>
        <v>060</v>
      </c>
      <c r="S16" s="2" t="str">
        <f>Plantilla!$O$12</f>
        <v>PROGRAMAS Y ACCIONES CULTURALES, RECREATIVOS Y DEPORTIVAS</v>
      </c>
      <c r="T16" s="2">
        <v>2000</v>
      </c>
      <c r="U16" s="2" t="s">
        <v>269</v>
      </c>
      <c r="V16" s="32">
        <v>2391</v>
      </c>
      <c r="W16" s="32" t="s">
        <v>88</v>
      </c>
      <c r="X16" s="41" t="e">
        <f>Plantilla!#REF!</f>
        <v>#REF!</v>
      </c>
      <c r="Y16" s="2" t="e">
        <f>Plantilla!#REF!</f>
        <v>#REF!</v>
      </c>
      <c r="Z16" s="42">
        <f>Plantilla!AD99</f>
        <v>0</v>
      </c>
      <c r="AA16" s="42" t="e">
        <f>Plantilla!#REF!</f>
        <v>#REF!</v>
      </c>
      <c r="AB16" s="42" t="e">
        <f>Plantilla!#REF!</f>
        <v>#REF!</v>
      </c>
    </row>
    <row r="17" spans="1:28" ht="14.4" x14ac:dyDescent="0.3">
      <c r="A17" s="2" t="e">
        <f t="shared" si="0"/>
        <v>#REF!</v>
      </c>
      <c r="D17" s="2">
        <f>Plantilla!$M$18</f>
        <v>2</v>
      </c>
      <c r="E17" s="39" t="str">
        <f>Plantilla!$O$18</f>
        <v>DESARROLLO SOCIAL</v>
      </c>
      <c r="F17" s="2">
        <f>Plantilla!$M$19</f>
        <v>2.7</v>
      </c>
      <c r="G17" s="39" t="str">
        <f>Plantilla!$O$19</f>
        <v>OTROS ASUNTOS SOCIALES</v>
      </c>
      <c r="H17" s="2" t="str">
        <f>Plantilla!$M$20</f>
        <v>2.7.1</v>
      </c>
      <c r="I17" s="39" t="str">
        <f>Plantilla!$O$20</f>
        <v>OTROS ASUNTOS SOCIALES</v>
      </c>
      <c r="J17" s="2" t="str">
        <f>Plantilla!$M$17</f>
        <v>R</v>
      </c>
      <c r="K17" s="39" t="str">
        <f>Plantilla!$O$17</f>
        <v>Específicos</v>
      </c>
      <c r="L17" s="2" t="str">
        <f>Plantilla!$M$9</f>
        <v>017_25</v>
      </c>
      <c r="M17" s="2" t="str">
        <f>Plantilla!$O$9</f>
        <v>INSTITUTO DE ALTERNATIVAS PARA LOS JÓVENES (INDAJO)</v>
      </c>
      <c r="N17" s="2">
        <f>Plantilla!$M$21</f>
        <v>1</v>
      </c>
      <c r="O17" s="2" t="str">
        <f>Plantilla!$O$21</f>
        <v>CORRESPONSABILIDAD SOCIAL (TRANSVERSAL)</v>
      </c>
      <c r="P17" s="2" t="str">
        <f>Plantilla!$M$10</f>
        <v>042_25</v>
      </c>
      <c r="Q17" s="2" t="str">
        <f>Plantilla!$O$10</f>
        <v>INSTITUTO DE ALTERNATIVAS PARA LOS JÓVENES (INDAJO)</v>
      </c>
      <c r="R17" s="39" t="str">
        <f>Plantilla!$M$12</f>
        <v>060</v>
      </c>
      <c r="S17" s="2" t="str">
        <f>Plantilla!$O$12</f>
        <v>PROGRAMAS Y ACCIONES CULTURALES, RECREATIVOS Y DEPORTIVAS</v>
      </c>
      <c r="T17" s="2">
        <v>2000</v>
      </c>
      <c r="U17" s="2" t="s">
        <v>269</v>
      </c>
      <c r="V17" s="32">
        <v>2411</v>
      </c>
      <c r="W17" s="32" t="s">
        <v>89</v>
      </c>
      <c r="X17" s="41" t="e">
        <f>Plantilla!#REF!</f>
        <v>#REF!</v>
      </c>
      <c r="Y17" s="2" t="e">
        <f>Plantilla!#REF!</f>
        <v>#REF!</v>
      </c>
      <c r="Z17" s="42">
        <f>Plantilla!AD100</f>
        <v>0</v>
      </c>
      <c r="AA17" s="42" t="e">
        <f>Plantilla!#REF!</f>
        <v>#REF!</v>
      </c>
      <c r="AB17" s="42" t="e">
        <f>Plantilla!#REF!</f>
        <v>#REF!</v>
      </c>
    </row>
    <row r="18" spans="1:28" ht="14.4" x14ac:dyDescent="0.3">
      <c r="A18" s="2" t="e">
        <f t="shared" si="0"/>
        <v>#REF!</v>
      </c>
      <c r="D18" s="2">
        <f>Plantilla!$M$18</f>
        <v>2</v>
      </c>
      <c r="E18" s="39" t="str">
        <f>Plantilla!$O$18</f>
        <v>DESARROLLO SOCIAL</v>
      </c>
      <c r="F18" s="2">
        <f>Plantilla!$M$19</f>
        <v>2.7</v>
      </c>
      <c r="G18" s="39" t="str">
        <f>Plantilla!$O$19</f>
        <v>OTROS ASUNTOS SOCIALES</v>
      </c>
      <c r="H18" s="2" t="str">
        <f>Plantilla!$M$20</f>
        <v>2.7.1</v>
      </c>
      <c r="I18" s="39" t="str">
        <f>Plantilla!$O$20</f>
        <v>OTROS ASUNTOS SOCIALES</v>
      </c>
      <c r="J18" s="2" t="str">
        <f>Plantilla!$M$17</f>
        <v>R</v>
      </c>
      <c r="K18" s="39" t="str">
        <f>Plantilla!$O$17</f>
        <v>Específicos</v>
      </c>
      <c r="L18" s="2" t="str">
        <f>Plantilla!$M$9</f>
        <v>017_25</v>
      </c>
      <c r="M18" s="2" t="str">
        <f>Plantilla!$O$9</f>
        <v>INSTITUTO DE ALTERNATIVAS PARA LOS JÓVENES (INDAJO)</v>
      </c>
      <c r="N18" s="2">
        <f>Plantilla!$M$21</f>
        <v>1</v>
      </c>
      <c r="O18" s="2" t="str">
        <f>Plantilla!$O$21</f>
        <v>CORRESPONSABILIDAD SOCIAL (TRANSVERSAL)</v>
      </c>
      <c r="P18" s="2" t="str">
        <f>Plantilla!$M$10</f>
        <v>042_25</v>
      </c>
      <c r="Q18" s="2" t="str">
        <f>Plantilla!$O$10</f>
        <v>INSTITUTO DE ALTERNATIVAS PARA LOS JÓVENES (INDAJO)</v>
      </c>
      <c r="R18" s="39" t="str">
        <f>Plantilla!$M$12</f>
        <v>060</v>
      </c>
      <c r="S18" s="2" t="str">
        <f>Plantilla!$O$12</f>
        <v>PROGRAMAS Y ACCIONES CULTURALES, RECREATIVOS Y DEPORTIVAS</v>
      </c>
      <c r="T18" s="2">
        <v>2000</v>
      </c>
      <c r="U18" s="2" t="s">
        <v>269</v>
      </c>
      <c r="V18" s="32">
        <v>2421</v>
      </c>
      <c r="W18" s="32" t="s">
        <v>90</v>
      </c>
      <c r="X18" s="41" t="e">
        <f>Plantilla!#REF!</f>
        <v>#REF!</v>
      </c>
      <c r="Y18" s="2" t="e">
        <f>Plantilla!#REF!</f>
        <v>#REF!</v>
      </c>
      <c r="Z18" s="42">
        <f>Plantilla!AD101</f>
        <v>0</v>
      </c>
      <c r="AA18" s="42" t="e">
        <f>Plantilla!#REF!</f>
        <v>#REF!</v>
      </c>
      <c r="AB18" s="42" t="e">
        <f>Plantilla!#REF!</f>
        <v>#REF!</v>
      </c>
    </row>
    <row r="19" spans="1:28" ht="14.4" x14ac:dyDescent="0.3">
      <c r="A19" s="2" t="e">
        <f t="shared" si="0"/>
        <v>#REF!</v>
      </c>
      <c r="D19" s="2">
        <f>Plantilla!$M$18</f>
        <v>2</v>
      </c>
      <c r="E19" s="39" t="str">
        <f>Plantilla!$O$18</f>
        <v>DESARROLLO SOCIAL</v>
      </c>
      <c r="F19" s="2">
        <f>Plantilla!$M$19</f>
        <v>2.7</v>
      </c>
      <c r="G19" s="39" t="str">
        <f>Plantilla!$O$19</f>
        <v>OTROS ASUNTOS SOCIALES</v>
      </c>
      <c r="H19" s="2" t="str">
        <f>Plantilla!$M$20</f>
        <v>2.7.1</v>
      </c>
      <c r="I19" s="39" t="str">
        <f>Plantilla!$O$20</f>
        <v>OTROS ASUNTOS SOCIALES</v>
      </c>
      <c r="J19" s="2" t="str">
        <f>Plantilla!$M$17</f>
        <v>R</v>
      </c>
      <c r="K19" s="39" t="str">
        <f>Plantilla!$O$17</f>
        <v>Específicos</v>
      </c>
      <c r="L19" s="2" t="str">
        <f>Plantilla!$M$9</f>
        <v>017_25</v>
      </c>
      <c r="M19" s="2" t="str">
        <f>Plantilla!$O$9</f>
        <v>INSTITUTO DE ALTERNATIVAS PARA LOS JÓVENES (INDAJO)</v>
      </c>
      <c r="N19" s="2">
        <f>Plantilla!$M$21</f>
        <v>1</v>
      </c>
      <c r="O19" s="2" t="str">
        <f>Plantilla!$O$21</f>
        <v>CORRESPONSABILIDAD SOCIAL (TRANSVERSAL)</v>
      </c>
      <c r="P19" s="2" t="str">
        <f>Plantilla!$M$10</f>
        <v>042_25</v>
      </c>
      <c r="Q19" s="2" t="str">
        <f>Plantilla!$O$10</f>
        <v>INSTITUTO DE ALTERNATIVAS PARA LOS JÓVENES (INDAJO)</v>
      </c>
      <c r="R19" s="39" t="str">
        <f>Plantilla!$M$12</f>
        <v>060</v>
      </c>
      <c r="S19" s="2" t="str">
        <f>Plantilla!$O$12</f>
        <v>PROGRAMAS Y ACCIONES CULTURALES, RECREATIVOS Y DEPORTIVAS</v>
      </c>
      <c r="T19" s="2">
        <v>2000</v>
      </c>
      <c r="U19" s="2" t="s">
        <v>269</v>
      </c>
      <c r="V19" s="32">
        <v>2431</v>
      </c>
      <c r="W19" s="32" t="s">
        <v>91</v>
      </c>
      <c r="X19" s="41" t="e">
        <f>Plantilla!#REF!</f>
        <v>#REF!</v>
      </c>
      <c r="Y19" s="2" t="e">
        <f>Plantilla!#REF!</f>
        <v>#REF!</v>
      </c>
      <c r="Z19" s="42">
        <f>Plantilla!AD102</f>
        <v>0</v>
      </c>
      <c r="AA19" s="42" t="e">
        <f>Plantilla!#REF!</f>
        <v>#REF!</v>
      </c>
      <c r="AB19" s="42" t="e">
        <f>Plantilla!#REF!</f>
        <v>#REF!</v>
      </c>
    </row>
    <row r="20" spans="1:28" ht="14.4" x14ac:dyDescent="0.3">
      <c r="A20" s="2" t="e">
        <f t="shared" si="0"/>
        <v>#REF!</v>
      </c>
      <c r="D20" s="2">
        <f>Plantilla!$M$18</f>
        <v>2</v>
      </c>
      <c r="E20" s="39" t="str">
        <f>Plantilla!$O$18</f>
        <v>DESARROLLO SOCIAL</v>
      </c>
      <c r="F20" s="2">
        <f>Plantilla!$M$19</f>
        <v>2.7</v>
      </c>
      <c r="G20" s="39" t="str">
        <f>Plantilla!$O$19</f>
        <v>OTROS ASUNTOS SOCIALES</v>
      </c>
      <c r="H20" s="2" t="str">
        <f>Plantilla!$M$20</f>
        <v>2.7.1</v>
      </c>
      <c r="I20" s="39" t="str">
        <f>Plantilla!$O$20</f>
        <v>OTROS ASUNTOS SOCIALES</v>
      </c>
      <c r="J20" s="2" t="str">
        <f>Plantilla!$M$17</f>
        <v>R</v>
      </c>
      <c r="K20" s="39" t="str">
        <f>Plantilla!$O$17</f>
        <v>Específicos</v>
      </c>
      <c r="L20" s="2" t="str">
        <f>Plantilla!$M$9</f>
        <v>017_25</v>
      </c>
      <c r="M20" s="2" t="str">
        <f>Plantilla!$O$9</f>
        <v>INSTITUTO DE ALTERNATIVAS PARA LOS JÓVENES (INDAJO)</v>
      </c>
      <c r="N20" s="2">
        <f>Plantilla!$M$21</f>
        <v>1</v>
      </c>
      <c r="O20" s="2" t="str">
        <f>Plantilla!$O$21</f>
        <v>CORRESPONSABILIDAD SOCIAL (TRANSVERSAL)</v>
      </c>
      <c r="P20" s="2" t="str">
        <f>Plantilla!$M$10</f>
        <v>042_25</v>
      </c>
      <c r="Q20" s="2" t="str">
        <f>Plantilla!$O$10</f>
        <v>INSTITUTO DE ALTERNATIVAS PARA LOS JÓVENES (INDAJO)</v>
      </c>
      <c r="R20" s="39" t="str">
        <f>Plantilla!$M$12</f>
        <v>060</v>
      </c>
      <c r="S20" s="2" t="str">
        <f>Plantilla!$O$12</f>
        <v>PROGRAMAS Y ACCIONES CULTURALES, RECREATIVOS Y DEPORTIVAS</v>
      </c>
      <c r="T20" s="2">
        <v>2000</v>
      </c>
      <c r="U20" s="2" t="s">
        <v>269</v>
      </c>
      <c r="V20" s="32">
        <v>2441</v>
      </c>
      <c r="W20" s="32" t="s">
        <v>92</v>
      </c>
      <c r="X20" s="41" t="e">
        <f>Plantilla!#REF!</f>
        <v>#REF!</v>
      </c>
      <c r="Y20" s="2" t="e">
        <f>Plantilla!#REF!</f>
        <v>#REF!</v>
      </c>
      <c r="Z20" s="42">
        <f>Plantilla!AD103</f>
        <v>0</v>
      </c>
      <c r="AA20" s="42" t="e">
        <f>Plantilla!#REF!</f>
        <v>#REF!</v>
      </c>
      <c r="AB20" s="42" t="e">
        <f>Plantilla!#REF!</f>
        <v>#REF!</v>
      </c>
    </row>
    <row r="21" spans="1:28" ht="15.75" customHeight="1" x14ac:dyDescent="0.3">
      <c r="A21" s="2" t="e">
        <f t="shared" si="0"/>
        <v>#REF!</v>
      </c>
      <c r="D21" s="2">
        <f>Plantilla!$M$18</f>
        <v>2</v>
      </c>
      <c r="E21" s="39" t="str">
        <f>Plantilla!$O$18</f>
        <v>DESARROLLO SOCIAL</v>
      </c>
      <c r="F21" s="2">
        <f>Plantilla!$M$19</f>
        <v>2.7</v>
      </c>
      <c r="G21" s="39" t="str">
        <f>Plantilla!$O$19</f>
        <v>OTROS ASUNTOS SOCIALES</v>
      </c>
      <c r="H21" s="2" t="str">
        <f>Plantilla!$M$20</f>
        <v>2.7.1</v>
      </c>
      <c r="I21" s="39" t="str">
        <f>Plantilla!$O$20</f>
        <v>OTROS ASUNTOS SOCIALES</v>
      </c>
      <c r="J21" s="2" t="str">
        <f>Plantilla!$M$17</f>
        <v>R</v>
      </c>
      <c r="K21" s="39" t="str">
        <f>Plantilla!$O$17</f>
        <v>Específicos</v>
      </c>
      <c r="L21" s="2" t="str">
        <f>Plantilla!$M$9</f>
        <v>017_25</v>
      </c>
      <c r="M21" s="2" t="str">
        <f>Plantilla!$O$9</f>
        <v>INSTITUTO DE ALTERNATIVAS PARA LOS JÓVENES (INDAJO)</v>
      </c>
      <c r="N21" s="2">
        <f>Plantilla!$M$21</f>
        <v>1</v>
      </c>
      <c r="O21" s="2" t="str">
        <f>Plantilla!$O$21</f>
        <v>CORRESPONSABILIDAD SOCIAL (TRANSVERSAL)</v>
      </c>
      <c r="P21" s="2" t="str">
        <f>Plantilla!$M$10</f>
        <v>042_25</v>
      </c>
      <c r="Q21" s="2" t="str">
        <f>Plantilla!$O$10</f>
        <v>INSTITUTO DE ALTERNATIVAS PARA LOS JÓVENES (INDAJO)</v>
      </c>
      <c r="R21" s="39" t="str">
        <f>Plantilla!$M$12</f>
        <v>060</v>
      </c>
      <c r="S21" s="2" t="str">
        <f>Plantilla!$O$12</f>
        <v>PROGRAMAS Y ACCIONES CULTURALES, RECREATIVOS Y DEPORTIVAS</v>
      </c>
      <c r="T21" s="2">
        <v>2000</v>
      </c>
      <c r="U21" s="2" t="s">
        <v>269</v>
      </c>
      <c r="V21" s="32">
        <v>2451</v>
      </c>
      <c r="W21" s="32" t="s">
        <v>93</v>
      </c>
      <c r="X21" s="41" t="e">
        <f>Plantilla!#REF!</f>
        <v>#REF!</v>
      </c>
      <c r="Y21" s="2" t="e">
        <f>Plantilla!#REF!</f>
        <v>#REF!</v>
      </c>
      <c r="Z21" s="42">
        <f>Plantilla!AD104</f>
        <v>0</v>
      </c>
      <c r="AA21" s="42" t="e">
        <f>Plantilla!#REF!</f>
        <v>#REF!</v>
      </c>
      <c r="AB21" s="42" t="e">
        <f>Plantilla!#REF!</f>
        <v>#REF!</v>
      </c>
    </row>
    <row r="22" spans="1:28" ht="15.75" customHeight="1" x14ac:dyDescent="0.3">
      <c r="A22" s="2" t="e">
        <f t="shared" si="0"/>
        <v>#REF!</v>
      </c>
      <c r="D22" s="2">
        <f>Plantilla!$M$18</f>
        <v>2</v>
      </c>
      <c r="E22" s="39" t="str">
        <f>Plantilla!$O$18</f>
        <v>DESARROLLO SOCIAL</v>
      </c>
      <c r="F22" s="2">
        <f>Plantilla!$M$19</f>
        <v>2.7</v>
      </c>
      <c r="G22" s="39" t="str">
        <f>Plantilla!$O$19</f>
        <v>OTROS ASUNTOS SOCIALES</v>
      </c>
      <c r="H22" s="2" t="str">
        <f>Plantilla!$M$20</f>
        <v>2.7.1</v>
      </c>
      <c r="I22" s="39" t="str">
        <f>Plantilla!$O$20</f>
        <v>OTROS ASUNTOS SOCIALES</v>
      </c>
      <c r="J22" s="2" t="str">
        <f>Plantilla!$M$17</f>
        <v>R</v>
      </c>
      <c r="K22" s="39" t="str">
        <f>Plantilla!$O$17</f>
        <v>Específicos</v>
      </c>
      <c r="L22" s="2" t="str">
        <f>Plantilla!$M$9</f>
        <v>017_25</v>
      </c>
      <c r="M22" s="2" t="str">
        <f>Plantilla!$O$9</f>
        <v>INSTITUTO DE ALTERNATIVAS PARA LOS JÓVENES (INDAJO)</v>
      </c>
      <c r="N22" s="2">
        <f>Plantilla!$M$21</f>
        <v>1</v>
      </c>
      <c r="O22" s="2" t="str">
        <f>Plantilla!$O$21</f>
        <v>CORRESPONSABILIDAD SOCIAL (TRANSVERSAL)</v>
      </c>
      <c r="P22" s="2" t="str">
        <f>Plantilla!$M$10</f>
        <v>042_25</v>
      </c>
      <c r="Q22" s="2" t="str">
        <f>Plantilla!$O$10</f>
        <v>INSTITUTO DE ALTERNATIVAS PARA LOS JÓVENES (INDAJO)</v>
      </c>
      <c r="R22" s="39" t="str">
        <f>Plantilla!$M$12</f>
        <v>060</v>
      </c>
      <c r="S22" s="2" t="str">
        <f>Plantilla!$O$12</f>
        <v>PROGRAMAS Y ACCIONES CULTURALES, RECREATIVOS Y DEPORTIVAS</v>
      </c>
      <c r="T22" s="2">
        <v>2000</v>
      </c>
      <c r="U22" s="2" t="s">
        <v>269</v>
      </c>
      <c r="V22" s="32">
        <v>2461</v>
      </c>
      <c r="W22" s="32" t="s">
        <v>94</v>
      </c>
      <c r="X22" s="41" t="e">
        <f>Plantilla!#REF!</f>
        <v>#REF!</v>
      </c>
      <c r="Y22" s="2" t="e">
        <f>Plantilla!#REF!</f>
        <v>#REF!</v>
      </c>
      <c r="Z22" s="42">
        <f>Plantilla!AD105</f>
        <v>70000</v>
      </c>
      <c r="AA22" s="42" t="e">
        <f>Plantilla!#REF!</f>
        <v>#REF!</v>
      </c>
      <c r="AB22" s="42" t="e">
        <f>Plantilla!#REF!</f>
        <v>#REF!</v>
      </c>
    </row>
    <row r="23" spans="1:28" ht="15.75" customHeight="1" x14ac:dyDescent="0.3">
      <c r="A23" s="2" t="e">
        <f t="shared" si="0"/>
        <v>#REF!</v>
      </c>
      <c r="D23" s="2">
        <f>Plantilla!$M$18</f>
        <v>2</v>
      </c>
      <c r="E23" s="39" t="str">
        <f>Plantilla!$O$18</f>
        <v>DESARROLLO SOCIAL</v>
      </c>
      <c r="F23" s="2">
        <f>Plantilla!$M$19</f>
        <v>2.7</v>
      </c>
      <c r="G23" s="39" t="str">
        <f>Plantilla!$O$19</f>
        <v>OTROS ASUNTOS SOCIALES</v>
      </c>
      <c r="H23" s="2" t="str">
        <f>Plantilla!$M$20</f>
        <v>2.7.1</v>
      </c>
      <c r="I23" s="39" t="str">
        <f>Plantilla!$O$20</f>
        <v>OTROS ASUNTOS SOCIALES</v>
      </c>
      <c r="J23" s="2" t="str">
        <f>Plantilla!$M$17</f>
        <v>R</v>
      </c>
      <c r="K23" s="39" t="str">
        <f>Plantilla!$O$17</f>
        <v>Específicos</v>
      </c>
      <c r="L23" s="2" t="str">
        <f>Plantilla!$M$9</f>
        <v>017_25</v>
      </c>
      <c r="M23" s="2" t="str">
        <f>Plantilla!$O$9</f>
        <v>INSTITUTO DE ALTERNATIVAS PARA LOS JÓVENES (INDAJO)</v>
      </c>
      <c r="N23" s="2">
        <f>Plantilla!$M$21</f>
        <v>1</v>
      </c>
      <c r="O23" s="2" t="str">
        <f>Plantilla!$O$21</f>
        <v>CORRESPONSABILIDAD SOCIAL (TRANSVERSAL)</v>
      </c>
      <c r="P23" s="2" t="str">
        <f>Plantilla!$M$10</f>
        <v>042_25</v>
      </c>
      <c r="Q23" s="2" t="str">
        <f>Plantilla!$O$10</f>
        <v>INSTITUTO DE ALTERNATIVAS PARA LOS JÓVENES (INDAJO)</v>
      </c>
      <c r="R23" s="39" t="str">
        <f>Plantilla!$M$12</f>
        <v>060</v>
      </c>
      <c r="S23" s="2" t="str">
        <f>Plantilla!$O$12</f>
        <v>PROGRAMAS Y ACCIONES CULTURALES, RECREATIVOS Y DEPORTIVAS</v>
      </c>
      <c r="T23" s="2">
        <v>2000</v>
      </c>
      <c r="U23" s="2" t="s">
        <v>269</v>
      </c>
      <c r="V23" s="32">
        <v>2471</v>
      </c>
      <c r="W23" s="32" t="s">
        <v>95</v>
      </c>
      <c r="X23" s="41" t="e">
        <f>Plantilla!#REF!</f>
        <v>#REF!</v>
      </c>
      <c r="Y23" s="2" t="e">
        <f>Plantilla!#REF!</f>
        <v>#REF!</v>
      </c>
      <c r="Z23" s="42">
        <f>Plantilla!AD106</f>
        <v>0</v>
      </c>
      <c r="AA23" s="42" t="e">
        <f>Plantilla!#REF!</f>
        <v>#REF!</v>
      </c>
      <c r="AB23" s="42" t="e">
        <f>Plantilla!#REF!</f>
        <v>#REF!</v>
      </c>
    </row>
    <row r="24" spans="1:28" ht="15.75" customHeight="1" x14ac:dyDescent="0.3">
      <c r="A24" s="2" t="e">
        <f t="shared" si="0"/>
        <v>#REF!</v>
      </c>
      <c r="D24" s="2">
        <f>Plantilla!$M$18</f>
        <v>2</v>
      </c>
      <c r="E24" s="39" t="str">
        <f>Plantilla!$O$18</f>
        <v>DESARROLLO SOCIAL</v>
      </c>
      <c r="F24" s="2">
        <f>Plantilla!$M$19</f>
        <v>2.7</v>
      </c>
      <c r="G24" s="39" t="str">
        <f>Plantilla!$O$19</f>
        <v>OTROS ASUNTOS SOCIALES</v>
      </c>
      <c r="H24" s="2" t="str">
        <f>Plantilla!$M$20</f>
        <v>2.7.1</v>
      </c>
      <c r="I24" s="39" t="str">
        <f>Plantilla!$O$20</f>
        <v>OTROS ASUNTOS SOCIALES</v>
      </c>
      <c r="J24" s="2" t="str">
        <f>Plantilla!$M$17</f>
        <v>R</v>
      </c>
      <c r="K24" s="39" t="str">
        <f>Plantilla!$O$17</f>
        <v>Específicos</v>
      </c>
      <c r="L24" s="2" t="str">
        <f>Plantilla!$M$9</f>
        <v>017_25</v>
      </c>
      <c r="M24" s="2" t="str">
        <f>Plantilla!$O$9</f>
        <v>INSTITUTO DE ALTERNATIVAS PARA LOS JÓVENES (INDAJO)</v>
      </c>
      <c r="N24" s="2">
        <f>Plantilla!$M$21</f>
        <v>1</v>
      </c>
      <c r="O24" s="2" t="str">
        <f>Plantilla!$O$21</f>
        <v>CORRESPONSABILIDAD SOCIAL (TRANSVERSAL)</v>
      </c>
      <c r="P24" s="2" t="str">
        <f>Plantilla!$M$10</f>
        <v>042_25</v>
      </c>
      <c r="Q24" s="2" t="str">
        <f>Plantilla!$O$10</f>
        <v>INSTITUTO DE ALTERNATIVAS PARA LOS JÓVENES (INDAJO)</v>
      </c>
      <c r="R24" s="39" t="str">
        <f>Plantilla!$M$12</f>
        <v>060</v>
      </c>
      <c r="S24" s="2" t="str">
        <f>Plantilla!$O$12</f>
        <v>PROGRAMAS Y ACCIONES CULTURALES, RECREATIVOS Y DEPORTIVAS</v>
      </c>
      <c r="T24" s="2">
        <v>2000</v>
      </c>
      <c r="U24" s="2" t="s">
        <v>269</v>
      </c>
      <c r="V24" s="32">
        <v>2481</v>
      </c>
      <c r="W24" s="32" t="s">
        <v>96</v>
      </c>
      <c r="X24" s="41" t="e">
        <f>Plantilla!#REF!</f>
        <v>#REF!</v>
      </c>
      <c r="Y24" s="2" t="e">
        <f>Plantilla!#REF!</f>
        <v>#REF!</v>
      </c>
      <c r="Z24" s="42">
        <f>Plantilla!AD107</f>
        <v>0</v>
      </c>
      <c r="AA24" s="42" t="e">
        <f>Plantilla!#REF!</f>
        <v>#REF!</v>
      </c>
      <c r="AB24" s="42" t="e">
        <f>Plantilla!#REF!</f>
        <v>#REF!</v>
      </c>
    </row>
    <row r="25" spans="1:28" ht="15.75" customHeight="1" x14ac:dyDescent="0.3">
      <c r="A25" s="2" t="e">
        <f t="shared" si="0"/>
        <v>#REF!</v>
      </c>
      <c r="D25" s="2">
        <f>Plantilla!$M$18</f>
        <v>2</v>
      </c>
      <c r="E25" s="39" t="str">
        <f>Plantilla!$O$18</f>
        <v>DESARROLLO SOCIAL</v>
      </c>
      <c r="F25" s="2">
        <f>Plantilla!$M$19</f>
        <v>2.7</v>
      </c>
      <c r="G25" s="39" t="str">
        <f>Plantilla!$O$19</f>
        <v>OTROS ASUNTOS SOCIALES</v>
      </c>
      <c r="H25" s="2" t="str">
        <f>Plantilla!$M$20</f>
        <v>2.7.1</v>
      </c>
      <c r="I25" s="39" t="str">
        <f>Plantilla!$O$20</f>
        <v>OTROS ASUNTOS SOCIALES</v>
      </c>
      <c r="J25" s="2" t="str">
        <f>Plantilla!$M$17</f>
        <v>R</v>
      </c>
      <c r="K25" s="39" t="str">
        <f>Plantilla!$O$17</f>
        <v>Específicos</v>
      </c>
      <c r="L25" s="2" t="str">
        <f>Plantilla!$M$9</f>
        <v>017_25</v>
      </c>
      <c r="M25" s="2" t="str">
        <f>Plantilla!$O$9</f>
        <v>INSTITUTO DE ALTERNATIVAS PARA LOS JÓVENES (INDAJO)</v>
      </c>
      <c r="N25" s="2">
        <f>Plantilla!$M$21</f>
        <v>1</v>
      </c>
      <c r="O25" s="2" t="str">
        <f>Plantilla!$O$21</f>
        <v>CORRESPONSABILIDAD SOCIAL (TRANSVERSAL)</v>
      </c>
      <c r="P25" s="2" t="str">
        <f>Plantilla!$M$10</f>
        <v>042_25</v>
      </c>
      <c r="Q25" s="2" t="str">
        <f>Plantilla!$O$10</f>
        <v>INSTITUTO DE ALTERNATIVAS PARA LOS JÓVENES (INDAJO)</v>
      </c>
      <c r="R25" s="39" t="str">
        <f>Plantilla!$M$12</f>
        <v>060</v>
      </c>
      <c r="S25" s="2" t="str">
        <f>Plantilla!$O$12</f>
        <v>PROGRAMAS Y ACCIONES CULTURALES, RECREATIVOS Y DEPORTIVAS</v>
      </c>
      <c r="T25" s="2">
        <v>2000</v>
      </c>
      <c r="U25" s="2" t="s">
        <v>269</v>
      </c>
      <c r="V25" s="32">
        <v>2491</v>
      </c>
      <c r="W25" s="32" t="s">
        <v>97</v>
      </c>
      <c r="X25" s="41" t="e">
        <f>Plantilla!#REF!</f>
        <v>#REF!</v>
      </c>
      <c r="Y25" s="2" t="e">
        <f>Plantilla!#REF!</f>
        <v>#REF!</v>
      </c>
      <c r="Z25" s="42">
        <f>Plantilla!AD108</f>
        <v>15500</v>
      </c>
      <c r="AA25" s="42" t="e">
        <f>Plantilla!#REF!</f>
        <v>#REF!</v>
      </c>
      <c r="AB25" s="42" t="e">
        <f>Plantilla!#REF!</f>
        <v>#REF!</v>
      </c>
    </row>
    <row r="26" spans="1:28" ht="15.75" customHeight="1" x14ac:dyDescent="0.3">
      <c r="A26" s="2" t="e">
        <f t="shared" si="0"/>
        <v>#REF!</v>
      </c>
      <c r="D26" s="2">
        <f>Plantilla!$M$18</f>
        <v>2</v>
      </c>
      <c r="E26" s="39" t="str">
        <f>Plantilla!$O$18</f>
        <v>DESARROLLO SOCIAL</v>
      </c>
      <c r="F26" s="2">
        <f>Plantilla!$M$19</f>
        <v>2.7</v>
      </c>
      <c r="G26" s="39" t="str">
        <f>Plantilla!$O$19</f>
        <v>OTROS ASUNTOS SOCIALES</v>
      </c>
      <c r="H26" s="2" t="str">
        <f>Plantilla!$M$20</f>
        <v>2.7.1</v>
      </c>
      <c r="I26" s="39" t="str">
        <f>Plantilla!$O$20</f>
        <v>OTROS ASUNTOS SOCIALES</v>
      </c>
      <c r="J26" s="2" t="str">
        <f>Plantilla!$M$17</f>
        <v>R</v>
      </c>
      <c r="K26" s="39" t="str">
        <f>Plantilla!$O$17</f>
        <v>Específicos</v>
      </c>
      <c r="L26" s="2" t="str">
        <f>Plantilla!$M$9</f>
        <v>017_25</v>
      </c>
      <c r="M26" s="2" t="str">
        <f>Plantilla!$O$9</f>
        <v>INSTITUTO DE ALTERNATIVAS PARA LOS JÓVENES (INDAJO)</v>
      </c>
      <c r="N26" s="2">
        <f>Plantilla!$M$21</f>
        <v>1</v>
      </c>
      <c r="O26" s="2" t="str">
        <f>Plantilla!$O$21</f>
        <v>CORRESPONSABILIDAD SOCIAL (TRANSVERSAL)</v>
      </c>
      <c r="P26" s="2" t="str">
        <f>Plantilla!$M$10</f>
        <v>042_25</v>
      </c>
      <c r="Q26" s="2" t="str">
        <f>Plantilla!$O$10</f>
        <v>INSTITUTO DE ALTERNATIVAS PARA LOS JÓVENES (INDAJO)</v>
      </c>
      <c r="R26" s="39" t="str">
        <f>Plantilla!$M$12</f>
        <v>060</v>
      </c>
      <c r="S26" s="2" t="str">
        <f>Plantilla!$O$12</f>
        <v>PROGRAMAS Y ACCIONES CULTURALES, RECREATIVOS Y DEPORTIVAS</v>
      </c>
      <c r="T26" s="2">
        <v>2000</v>
      </c>
      <c r="U26" s="2" t="s">
        <v>269</v>
      </c>
      <c r="V26" s="32">
        <v>2511</v>
      </c>
      <c r="W26" s="32" t="s">
        <v>98</v>
      </c>
      <c r="X26" s="41" t="e">
        <f>Plantilla!#REF!</f>
        <v>#REF!</v>
      </c>
      <c r="Y26" s="2" t="e">
        <f>Plantilla!#REF!</f>
        <v>#REF!</v>
      </c>
      <c r="Z26" s="42">
        <f>Plantilla!AD109</f>
        <v>0</v>
      </c>
      <c r="AA26" s="42" t="e">
        <f>Plantilla!#REF!</f>
        <v>#REF!</v>
      </c>
      <c r="AB26" s="42" t="e">
        <f>Plantilla!#REF!</f>
        <v>#REF!</v>
      </c>
    </row>
    <row r="27" spans="1:28" ht="15.75" customHeight="1" x14ac:dyDescent="0.3">
      <c r="A27" s="2" t="e">
        <f t="shared" si="0"/>
        <v>#REF!</v>
      </c>
      <c r="D27" s="2">
        <f>Plantilla!$M$18</f>
        <v>2</v>
      </c>
      <c r="E27" s="39" t="str">
        <f>Plantilla!$O$18</f>
        <v>DESARROLLO SOCIAL</v>
      </c>
      <c r="F27" s="2">
        <f>Plantilla!$M$19</f>
        <v>2.7</v>
      </c>
      <c r="G27" s="39" t="str">
        <f>Plantilla!$O$19</f>
        <v>OTROS ASUNTOS SOCIALES</v>
      </c>
      <c r="H27" s="2" t="str">
        <f>Plantilla!$M$20</f>
        <v>2.7.1</v>
      </c>
      <c r="I27" s="39" t="str">
        <f>Plantilla!$O$20</f>
        <v>OTROS ASUNTOS SOCIALES</v>
      </c>
      <c r="J27" s="2" t="str">
        <f>Plantilla!$M$17</f>
        <v>R</v>
      </c>
      <c r="K27" s="39" t="str">
        <f>Plantilla!$O$17</f>
        <v>Específicos</v>
      </c>
      <c r="L27" s="2" t="str">
        <f>Plantilla!$M$9</f>
        <v>017_25</v>
      </c>
      <c r="M27" s="2" t="str">
        <f>Plantilla!$O$9</f>
        <v>INSTITUTO DE ALTERNATIVAS PARA LOS JÓVENES (INDAJO)</v>
      </c>
      <c r="N27" s="2">
        <f>Plantilla!$M$21</f>
        <v>1</v>
      </c>
      <c r="O27" s="2" t="str">
        <f>Plantilla!$O$21</f>
        <v>CORRESPONSABILIDAD SOCIAL (TRANSVERSAL)</v>
      </c>
      <c r="P27" s="2" t="str">
        <f>Plantilla!$M$10</f>
        <v>042_25</v>
      </c>
      <c r="Q27" s="2" t="str">
        <f>Plantilla!$O$10</f>
        <v>INSTITUTO DE ALTERNATIVAS PARA LOS JÓVENES (INDAJO)</v>
      </c>
      <c r="R27" s="39" t="str">
        <f>Plantilla!$M$12</f>
        <v>060</v>
      </c>
      <c r="S27" s="2" t="str">
        <f>Plantilla!$O$12</f>
        <v>PROGRAMAS Y ACCIONES CULTURALES, RECREATIVOS Y DEPORTIVAS</v>
      </c>
      <c r="T27" s="2">
        <v>2000</v>
      </c>
      <c r="U27" s="2" t="s">
        <v>269</v>
      </c>
      <c r="V27" s="32">
        <v>2521</v>
      </c>
      <c r="W27" s="32" t="s">
        <v>99</v>
      </c>
      <c r="X27" s="41" t="e">
        <f>Plantilla!#REF!</f>
        <v>#REF!</v>
      </c>
      <c r="Y27" s="2" t="e">
        <f>Plantilla!#REF!</f>
        <v>#REF!</v>
      </c>
      <c r="Z27" s="42">
        <f>Plantilla!AD110</f>
        <v>0</v>
      </c>
      <c r="AA27" s="42" t="e">
        <f>Plantilla!#REF!</f>
        <v>#REF!</v>
      </c>
      <c r="AB27" s="42" t="e">
        <f>Plantilla!#REF!</f>
        <v>#REF!</v>
      </c>
    </row>
    <row r="28" spans="1:28" ht="15.75" customHeight="1" x14ac:dyDescent="0.3">
      <c r="A28" s="2" t="e">
        <f t="shared" si="0"/>
        <v>#REF!</v>
      </c>
      <c r="D28" s="2">
        <f>Plantilla!$M$18</f>
        <v>2</v>
      </c>
      <c r="E28" s="39" t="str">
        <f>Plantilla!$O$18</f>
        <v>DESARROLLO SOCIAL</v>
      </c>
      <c r="F28" s="2">
        <f>Plantilla!$M$19</f>
        <v>2.7</v>
      </c>
      <c r="G28" s="39" t="str">
        <f>Plantilla!$O$19</f>
        <v>OTROS ASUNTOS SOCIALES</v>
      </c>
      <c r="H28" s="2" t="str">
        <f>Plantilla!$M$20</f>
        <v>2.7.1</v>
      </c>
      <c r="I28" s="39" t="str">
        <f>Plantilla!$O$20</f>
        <v>OTROS ASUNTOS SOCIALES</v>
      </c>
      <c r="J28" s="2" t="str">
        <f>Plantilla!$M$17</f>
        <v>R</v>
      </c>
      <c r="K28" s="39" t="str">
        <f>Plantilla!$O$17</f>
        <v>Específicos</v>
      </c>
      <c r="L28" s="2" t="str">
        <f>Plantilla!$M$9</f>
        <v>017_25</v>
      </c>
      <c r="M28" s="2" t="str">
        <f>Plantilla!$O$9</f>
        <v>INSTITUTO DE ALTERNATIVAS PARA LOS JÓVENES (INDAJO)</v>
      </c>
      <c r="N28" s="2">
        <f>Plantilla!$M$21</f>
        <v>1</v>
      </c>
      <c r="O28" s="2" t="str">
        <f>Plantilla!$O$21</f>
        <v>CORRESPONSABILIDAD SOCIAL (TRANSVERSAL)</v>
      </c>
      <c r="P28" s="2" t="str">
        <f>Plantilla!$M$10</f>
        <v>042_25</v>
      </c>
      <c r="Q28" s="2" t="str">
        <f>Plantilla!$O$10</f>
        <v>INSTITUTO DE ALTERNATIVAS PARA LOS JÓVENES (INDAJO)</v>
      </c>
      <c r="R28" s="39" t="str">
        <f>Plantilla!$M$12</f>
        <v>060</v>
      </c>
      <c r="S28" s="2" t="str">
        <f>Plantilla!$O$12</f>
        <v>PROGRAMAS Y ACCIONES CULTURALES, RECREATIVOS Y DEPORTIVAS</v>
      </c>
      <c r="T28" s="2">
        <v>2000</v>
      </c>
      <c r="U28" s="2" t="s">
        <v>269</v>
      </c>
      <c r="V28" s="32">
        <v>2531</v>
      </c>
      <c r="W28" s="32" t="s">
        <v>100</v>
      </c>
      <c r="X28" s="41" t="e">
        <f>Plantilla!#REF!</f>
        <v>#REF!</v>
      </c>
      <c r="Y28" s="2" t="e">
        <f>Plantilla!#REF!</f>
        <v>#REF!</v>
      </c>
      <c r="Z28" s="42">
        <f>Plantilla!AD111</f>
        <v>225000</v>
      </c>
      <c r="AA28" s="42" t="e">
        <f>Plantilla!#REF!</f>
        <v>#REF!</v>
      </c>
      <c r="AB28" s="42" t="e">
        <f>Plantilla!#REF!</f>
        <v>#REF!</v>
      </c>
    </row>
    <row r="29" spans="1:28" ht="15.75" customHeight="1" x14ac:dyDescent="0.3">
      <c r="A29" s="2" t="e">
        <f t="shared" si="0"/>
        <v>#REF!</v>
      </c>
      <c r="D29" s="2">
        <f>Plantilla!$M$18</f>
        <v>2</v>
      </c>
      <c r="E29" s="39" t="str">
        <f>Plantilla!$O$18</f>
        <v>DESARROLLO SOCIAL</v>
      </c>
      <c r="F29" s="2">
        <f>Plantilla!$M$19</f>
        <v>2.7</v>
      </c>
      <c r="G29" s="39" t="str">
        <f>Plantilla!$O$19</f>
        <v>OTROS ASUNTOS SOCIALES</v>
      </c>
      <c r="H29" s="2" t="str">
        <f>Plantilla!$M$20</f>
        <v>2.7.1</v>
      </c>
      <c r="I29" s="39" t="str">
        <f>Plantilla!$O$20</f>
        <v>OTROS ASUNTOS SOCIALES</v>
      </c>
      <c r="J29" s="2" t="str">
        <f>Plantilla!$M$17</f>
        <v>R</v>
      </c>
      <c r="K29" s="39" t="str">
        <f>Plantilla!$O$17</f>
        <v>Específicos</v>
      </c>
      <c r="L29" s="2" t="str">
        <f>Plantilla!$M$9</f>
        <v>017_25</v>
      </c>
      <c r="M29" s="2" t="str">
        <f>Plantilla!$O$9</f>
        <v>INSTITUTO DE ALTERNATIVAS PARA LOS JÓVENES (INDAJO)</v>
      </c>
      <c r="N29" s="2">
        <f>Plantilla!$M$21</f>
        <v>1</v>
      </c>
      <c r="O29" s="2" t="str">
        <f>Plantilla!$O$21</f>
        <v>CORRESPONSABILIDAD SOCIAL (TRANSVERSAL)</v>
      </c>
      <c r="P29" s="2" t="str">
        <f>Plantilla!$M$10</f>
        <v>042_25</v>
      </c>
      <c r="Q29" s="2" t="str">
        <f>Plantilla!$O$10</f>
        <v>INSTITUTO DE ALTERNATIVAS PARA LOS JÓVENES (INDAJO)</v>
      </c>
      <c r="R29" s="39" t="str">
        <f>Plantilla!$M$12</f>
        <v>060</v>
      </c>
      <c r="S29" s="2" t="str">
        <f>Plantilla!$O$12</f>
        <v>PROGRAMAS Y ACCIONES CULTURALES, RECREATIVOS Y DEPORTIVAS</v>
      </c>
      <c r="T29" s="2">
        <v>2000</v>
      </c>
      <c r="U29" s="2" t="s">
        <v>269</v>
      </c>
      <c r="V29" s="32">
        <v>2541</v>
      </c>
      <c r="W29" s="32" t="s">
        <v>101</v>
      </c>
      <c r="X29" s="41" t="e">
        <f>Plantilla!#REF!</f>
        <v>#REF!</v>
      </c>
      <c r="Y29" s="2" t="e">
        <f>Plantilla!#REF!</f>
        <v>#REF!</v>
      </c>
      <c r="Z29" s="42">
        <f>Plantilla!AD112</f>
        <v>0</v>
      </c>
      <c r="AA29" s="42" t="e">
        <f>Plantilla!#REF!</f>
        <v>#REF!</v>
      </c>
      <c r="AB29" s="42" t="e">
        <f>Plantilla!#REF!</f>
        <v>#REF!</v>
      </c>
    </row>
    <row r="30" spans="1:28" ht="15.75" customHeight="1" x14ac:dyDescent="0.3">
      <c r="A30" s="2" t="e">
        <f t="shared" si="0"/>
        <v>#REF!</v>
      </c>
      <c r="D30" s="2">
        <f>Plantilla!$M$18</f>
        <v>2</v>
      </c>
      <c r="E30" s="39" t="str">
        <f>Plantilla!$O$18</f>
        <v>DESARROLLO SOCIAL</v>
      </c>
      <c r="F30" s="2">
        <f>Plantilla!$M$19</f>
        <v>2.7</v>
      </c>
      <c r="G30" s="39" t="str">
        <f>Plantilla!$O$19</f>
        <v>OTROS ASUNTOS SOCIALES</v>
      </c>
      <c r="H30" s="2" t="str">
        <f>Plantilla!$M$20</f>
        <v>2.7.1</v>
      </c>
      <c r="I30" s="39" t="str">
        <f>Plantilla!$O$20</f>
        <v>OTROS ASUNTOS SOCIALES</v>
      </c>
      <c r="J30" s="2" t="str">
        <f>Plantilla!$M$17</f>
        <v>R</v>
      </c>
      <c r="K30" s="39" t="str">
        <f>Plantilla!$O$17</f>
        <v>Específicos</v>
      </c>
      <c r="L30" s="2" t="str">
        <f>Plantilla!$M$9</f>
        <v>017_25</v>
      </c>
      <c r="M30" s="2" t="str">
        <f>Plantilla!$O$9</f>
        <v>INSTITUTO DE ALTERNATIVAS PARA LOS JÓVENES (INDAJO)</v>
      </c>
      <c r="N30" s="2">
        <f>Plantilla!$M$21</f>
        <v>1</v>
      </c>
      <c r="O30" s="2" t="str">
        <f>Plantilla!$O$21</f>
        <v>CORRESPONSABILIDAD SOCIAL (TRANSVERSAL)</v>
      </c>
      <c r="P30" s="2" t="str">
        <f>Plantilla!$M$10</f>
        <v>042_25</v>
      </c>
      <c r="Q30" s="2" t="str">
        <f>Plantilla!$O$10</f>
        <v>INSTITUTO DE ALTERNATIVAS PARA LOS JÓVENES (INDAJO)</v>
      </c>
      <c r="R30" s="39" t="str">
        <f>Plantilla!$M$12</f>
        <v>060</v>
      </c>
      <c r="S30" s="2" t="str">
        <f>Plantilla!$O$12</f>
        <v>PROGRAMAS Y ACCIONES CULTURALES, RECREATIVOS Y DEPORTIVAS</v>
      </c>
      <c r="T30" s="2">
        <v>2000</v>
      </c>
      <c r="U30" s="2" t="s">
        <v>269</v>
      </c>
      <c r="V30" s="32">
        <v>2551</v>
      </c>
      <c r="W30" s="32" t="s">
        <v>102</v>
      </c>
      <c r="X30" s="41" t="e">
        <f>Plantilla!#REF!</f>
        <v>#REF!</v>
      </c>
      <c r="Y30" s="2" t="e">
        <f>Plantilla!#REF!</f>
        <v>#REF!</v>
      </c>
      <c r="Z30" s="42">
        <f>Plantilla!AD113</f>
        <v>0</v>
      </c>
      <c r="AA30" s="42" t="e">
        <f>Plantilla!#REF!</f>
        <v>#REF!</v>
      </c>
      <c r="AB30" s="42" t="e">
        <f>Plantilla!#REF!</f>
        <v>#REF!</v>
      </c>
    </row>
    <row r="31" spans="1:28" ht="15.75" customHeight="1" x14ac:dyDescent="0.3">
      <c r="A31" s="2" t="e">
        <f t="shared" si="0"/>
        <v>#REF!</v>
      </c>
      <c r="D31" s="2">
        <f>Plantilla!$M$18</f>
        <v>2</v>
      </c>
      <c r="E31" s="39" t="str">
        <f>Plantilla!$O$18</f>
        <v>DESARROLLO SOCIAL</v>
      </c>
      <c r="F31" s="2">
        <f>Plantilla!$M$19</f>
        <v>2.7</v>
      </c>
      <c r="G31" s="39" t="str">
        <f>Plantilla!$O$19</f>
        <v>OTROS ASUNTOS SOCIALES</v>
      </c>
      <c r="H31" s="2" t="str">
        <f>Plantilla!$M$20</f>
        <v>2.7.1</v>
      </c>
      <c r="I31" s="39" t="str">
        <f>Plantilla!$O$20</f>
        <v>OTROS ASUNTOS SOCIALES</v>
      </c>
      <c r="J31" s="2" t="str">
        <f>Plantilla!$M$17</f>
        <v>R</v>
      </c>
      <c r="K31" s="39" t="str">
        <f>Plantilla!$O$17</f>
        <v>Específicos</v>
      </c>
      <c r="L31" s="2" t="str">
        <f>Plantilla!$M$9</f>
        <v>017_25</v>
      </c>
      <c r="M31" s="2" t="str">
        <f>Plantilla!$O$9</f>
        <v>INSTITUTO DE ALTERNATIVAS PARA LOS JÓVENES (INDAJO)</v>
      </c>
      <c r="N31" s="2">
        <f>Plantilla!$M$21</f>
        <v>1</v>
      </c>
      <c r="O31" s="2" t="str">
        <f>Plantilla!$O$21</f>
        <v>CORRESPONSABILIDAD SOCIAL (TRANSVERSAL)</v>
      </c>
      <c r="P31" s="2" t="str">
        <f>Plantilla!$M$10</f>
        <v>042_25</v>
      </c>
      <c r="Q31" s="2" t="str">
        <f>Plantilla!$O$10</f>
        <v>INSTITUTO DE ALTERNATIVAS PARA LOS JÓVENES (INDAJO)</v>
      </c>
      <c r="R31" s="39" t="str">
        <f>Plantilla!$M$12</f>
        <v>060</v>
      </c>
      <c r="S31" s="2" t="str">
        <f>Plantilla!$O$12</f>
        <v>PROGRAMAS Y ACCIONES CULTURALES, RECREATIVOS Y DEPORTIVAS</v>
      </c>
      <c r="T31" s="2">
        <v>2000</v>
      </c>
      <c r="U31" s="2" t="s">
        <v>269</v>
      </c>
      <c r="V31" s="32">
        <v>2561</v>
      </c>
      <c r="W31" s="32" t="s">
        <v>103</v>
      </c>
      <c r="X31" s="41" t="e">
        <f>Plantilla!#REF!</f>
        <v>#REF!</v>
      </c>
      <c r="Y31" s="2" t="e">
        <f>Plantilla!#REF!</f>
        <v>#REF!</v>
      </c>
      <c r="Z31" s="42">
        <f>Plantilla!AD114</f>
        <v>0</v>
      </c>
      <c r="AA31" s="42" t="e">
        <f>Plantilla!#REF!</f>
        <v>#REF!</v>
      </c>
      <c r="AB31" s="42" t="e">
        <f>Plantilla!#REF!</f>
        <v>#REF!</v>
      </c>
    </row>
    <row r="32" spans="1:28" ht="15.75" customHeight="1" x14ac:dyDescent="0.3">
      <c r="A32" s="2" t="e">
        <f t="shared" si="0"/>
        <v>#REF!</v>
      </c>
      <c r="D32" s="2">
        <f>Plantilla!$M$18</f>
        <v>2</v>
      </c>
      <c r="E32" s="39" t="str">
        <f>Plantilla!$O$18</f>
        <v>DESARROLLO SOCIAL</v>
      </c>
      <c r="F32" s="2">
        <f>Plantilla!$M$19</f>
        <v>2.7</v>
      </c>
      <c r="G32" s="39" t="str">
        <f>Plantilla!$O$19</f>
        <v>OTROS ASUNTOS SOCIALES</v>
      </c>
      <c r="H32" s="2" t="str">
        <f>Plantilla!$M$20</f>
        <v>2.7.1</v>
      </c>
      <c r="I32" s="39" t="str">
        <f>Plantilla!$O$20</f>
        <v>OTROS ASUNTOS SOCIALES</v>
      </c>
      <c r="J32" s="2" t="str">
        <f>Plantilla!$M$17</f>
        <v>R</v>
      </c>
      <c r="K32" s="39" t="str">
        <f>Plantilla!$O$17</f>
        <v>Específicos</v>
      </c>
      <c r="L32" s="2" t="str">
        <f>Plantilla!$M$9</f>
        <v>017_25</v>
      </c>
      <c r="M32" s="2" t="str">
        <f>Plantilla!$O$9</f>
        <v>INSTITUTO DE ALTERNATIVAS PARA LOS JÓVENES (INDAJO)</v>
      </c>
      <c r="N32" s="2">
        <f>Plantilla!$M$21</f>
        <v>1</v>
      </c>
      <c r="O32" s="2" t="str">
        <f>Plantilla!$O$21</f>
        <v>CORRESPONSABILIDAD SOCIAL (TRANSVERSAL)</v>
      </c>
      <c r="P32" s="2" t="str">
        <f>Plantilla!$M$10</f>
        <v>042_25</v>
      </c>
      <c r="Q32" s="2" t="str">
        <f>Plantilla!$O$10</f>
        <v>INSTITUTO DE ALTERNATIVAS PARA LOS JÓVENES (INDAJO)</v>
      </c>
      <c r="R32" s="39" t="str">
        <f>Plantilla!$M$12</f>
        <v>060</v>
      </c>
      <c r="S32" s="2" t="str">
        <f>Plantilla!$O$12</f>
        <v>PROGRAMAS Y ACCIONES CULTURALES, RECREATIVOS Y DEPORTIVAS</v>
      </c>
      <c r="T32" s="2">
        <v>2000</v>
      </c>
      <c r="U32" s="2" t="s">
        <v>269</v>
      </c>
      <c r="V32" s="32">
        <v>2591</v>
      </c>
      <c r="W32" s="32" t="s">
        <v>104</v>
      </c>
      <c r="X32" s="41" t="e">
        <f>Plantilla!#REF!</f>
        <v>#REF!</v>
      </c>
      <c r="Y32" s="2" t="e">
        <f>Plantilla!#REF!</f>
        <v>#REF!</v>
      </c>
      <c r="Z32" s="42">
        <f>Plantilla!AD115</f>
        <v>0</v>
      </c>
      <c r="AA32" s="42" t="e">
        <f>Plantilla!#REF!</f>
        <v>#REF!</v>
      </c>
      <c r="AB32" s="42" t="e">
        <f>Plantilla!#REF!</f>
        <v>#REF!</v>
      </c>
    </row>
    <row r="33" spans="1:28" ht="15.75" customHeight="1" x14ac:dyDescent="0.3">
      <c r="A33" s="2" t="e">
        <f t="shared" si="0"/>
        <v>#REF!</v>
      </c>
      <c r="D33" s="2">
        <f>Plantilla!$M$18</f>
        <v>2</v>
      </c>
      <c r="E33" s="39" t="str">
        <f>Plantilla!$O$18</f>
        <v>DESARROLLO SOCIAL</v>
      </c>
      <c r="F33" s="2">
        <f>Plantilla!$M$19</f>
        <v>2.7</v>
      </c>
      <c r="G33" s="39" t="str">
        <f>Plantilla!$O$19</f>
        <v>OTROS ASUNTOS SOCIALES</v>
      </c>
      <c r="H33" s="2" t="str">
        <f>Plantilla!$M$20</f>
        <v>2.7.1</v>
      </c>
      <c r="I33" s="39" t="str">
        <f>Plantilla!$O$20</f>
        <v>OTROS ASUNTOS SOCIALES</v>
      </c>
      <c r="J33" s="2" t="str">
        <f>Plantilla!$M$17</f>
        <v>R</v>
      </c>
      <c r="K33" s="39" t="str">
        <f>Plantilla!$O$17</f>
        <v>Específicos</v>
      </c>
      <c r="L33" s="2" t="str">
        <f>Plantilla!$M$9</f>
        <v>017_25</v>
      </c>
      <c r="M33" s="2" t="str">
        <f>Plantilla!$O$9</f>
        <v>INSTITUTO DE ALTERNATIVAS PARA LOS JÓVENES (INDAJO)</v>
      </c>
      <c r="N33" s="2">
        <f>Plantilla!$M$21</f>
        <v>1</v>
      </c>
      <c r="O33" s="2" t="str">
        <f>Plantilla!$O$21</f>
        <v>CORRESPONSABILIDAD SOCIAL (TRANSVERSAL)</v>
      </c>
      <c r="P33" s="2" t="str">
        <f>Plantilla!$M$10</f>
        <v>042_25</v>
      </c>
      <c r="Q33" s="2" t="str">
        <f>Plantilla!$O$10</f>
        <v>INSTITUTO DE ALTERNATIVAS PARA LOS JÓVENES (INDAJO)</v>
      </c>
      <c r="R33" s="39" t="str">
        <f>Plantilla!$M$12</f>
        <v>060</v>
      </c>
      <c r="S33" s="2" t="str">
        <f>Plantilla!$O$12</f>
        <v>PROGRAMAS Y ACCIONES CULTURALES, RECREATIVOS Y DEPORTIVAS</v>
      </c>
      <c r="T33" s="2">
        <v>2000</v>
      </c>
      <c r="U33" s="2" t="s">
        <v>269</v>
      </c>
      <c r="V33" s="32">
        <v>2611</v>
      </c>
      <c r="W33" s="32" t="s">
        <v>105</v>
      </c>
      <c r="X33" s="41" t="e">
        <f>Plantilla!#REF!</f>
        <v>#REF!</v>
      </c>
      <c r="Y33" s="2" t="e">
        <f>Plantilla!#REF!</f>
        <v>#REF!</v>
      </c>
      <c r="Z33" s="42">
        <f>Plantilla!AD116</f>
        <v>310000</v>
      </c>
      <c r="AA33" s="42" t="e">
        <f>Plantilla!#REF!</f>
        <v>#REF!</v>
      </c>
      <c r="AB33" s="42" t="e">
        <f>Plantilla!#REF!</f>
        <v>#REF!</v>
      </c>
    </row>
    <row r="34" spans="1:28" ht="15.75" customHeight="1" x14ac:dyDescent="0.3">
      <c r="A34" s="2" t="e">
        <f t="shared" si="0"/>
        <v>#REF!</v>
      </c>
      <c r="D34" s="2">
        <f>Plantilla!$M$18</f>
        <v>2</v>
      </c>
      <c r="E34" s="39" t="str">
        <f>Plantilla!$O$18</f>
        <v>DESARROLLO SOCIAL</v>
      </c>
      <c r="F34" s="2">
        <f>Plantilla!$M$19</f>
        <v>2.7</v>
      </c>
      <c r="G34" s="39" t="str">
        <f>Plantilla!$O$19</f>
        <v>OTROS ASUNTOS SOCIALES</v>
      </c>
      <c r="H34" s="2" t="str">
        <f>Plantilla!$M$20</f>
        <v>2.7.1</v>
      </c>
      <c r="I34" s="39" t="str">
        <f>Plantilla!$O$20</f>
        <v>OTROS ASUNTOS SOCIALES</v>
      </c>
      <c r="J34" s="2" t="str">
        <f>Plantilla!$M$17</f>
        <v>R</v>
      </c>
      <c r="K34" s="39" t="str">
        <f>Plantilla!$O$17</f>
        <v>Específicos</v>
      </c>
      <c r="L34" s="2" t="str">
        <f>Plantilla!$M$9</f>
        <v>017_25</v>
      </c>
      <c r="M34" s="2" t="str">
        <f>Plantilla!$O$9</f>
        <v>INSTITUTO DE ALTERNATIVAS PARA LOS JÓVENES (INDAJO)</v>
      </c>
      <c r="N34" s="2">
        <f>Plantilla!$M$21</f>
        <v>1</v>
      </c>
      <c r="O34" s="2" t="str">
        <f>Plantilla!$O$21</f>
        <v>CORRESPONSABILIDAD SOCIAL (TRANSVERSAL)</v>
      </c>
      <c r="P34" s="2" t="str">
        <f>Plantilla!$M$10</f>
        <v>042_25</v>
      </c>
      <c r="Q34" s="2" t="str">
        <f>Plantilla!$O$10</f>
        <v>INSTITUTO DE ALTERNATIVAS PARA LOS JÓVENES (INDAJO)</v>
      </c>
      <c r="R34" s="39" t="str">
        <f>Plantilla!$M$12</f>
        <v>060</v>
      </c>
      <c r="S34" s="2" t="str">
        <f>Plantilla!$O$12</f>
        <v>PROGRAMAS Y ACCIONES CULTURALES, RECREATIVOS Y DEPORTIVAS</v>
      </c>
      <c r="T34" s="2">
        <v>2000</v>
      </c>
      <c r="U34" s="2" t="s">
        <v>269</v>
      </c>
      <c r="V34" s="32">
        <v>2711</v>
      </c>
      <c r="W34" s="32" t="s">
        <v>106</v>
      </c>
      <c r="X34" s="41" t="e">
        <f>Plantilla!#REF!</f>
        <v>#REF!</v>
      </c>
      <c r="Y34" s="2" t="e">
        <f>Plantilla!#REF!</f>
        <v>#REF!</v>
      </c>
      <c r="Z34" s="42">
        <f>Plantilla!AD117</f>
        <v>0</v>
      </c>
      <c r="AA34" s="42" t="e">
        <f>Plantilla!#REF!</f>
        <v>#REF!</v>
      </c>
      <c r="AB34" s="42" t="e">
        <f>Plantilla!#REF!</f>
        <v>#REF!</v>
      </c>
    </row>
    <row r="35" spans="1:28" ht="15.75" customHeight="1" x14ac:dyDescent="0.3">
      <c r="A35" s="2" t="e">
        <f t="shared" si="0"/>
        <v>#REF!</v>
      </c>
      <c r="D35" s="2">
        <f>Plantilla!$M$18</f>
        <v>2</v>
      </c>
      <c r="E35" s="39" t="str">
        <f>Plantilla!$O$18</f>
        <v>DESARROLLO SOCIAL</v>
      </c>
      <c r="F35" s="2">
        <f>Plantilla!$M$19</f>
        <v>2.7</v>
      </c>
      <c r="G35" s="39" t="str">
        <f>Plantilla!$O$19</f>
        <v>OTROS ASUNTOS SOCIALES</v>
      </c>
      <c r="H35" s="2" t="str">
        <f>Plantilla!$M$20</f>
        <v>2.7.1</v>
      </c>
      <c r="I35" s="39" t="str">
        <f>Plantilla!$O$20</f>
        <v>OTROS ASUNTOS SOCIALES</v>
      </c>
      <c r="J35" s="2" t="str">
        <f>Plantilla!$M$17</f>
        <v>R</v>
      </c>
      <c r="K35" s="39" t="str">
        <f>Plantilla!$O$17</f>
        <v>Específicos</v>
      </c>
      <c r="L35" s="2" t="str">
        <f>Plantilla!$M$9</f>
        <v>017_25</v>
      </c>
      <c r="M35" s="2" t="str">
        <f>Plantilla!$O$9</f>
        <v>INSTITUTO DE ALTERNATIVAS PARA LOS JÓVENES (INDAJO)</v>
      </c>
      <c r="N35" s="2">
        <f>Plantilla!$M$21</f>
        <v>1</v>
      </c>
      <c r="O35" s="2" t="str">
        <f>Plantilla!$O$21</f>
        <v>CORRESPONSABILIDAD SOCIAL (TRANSVERSAL)</v>
      </c>
      <c r="P35" s="2" t="str">
        <f>Plantilla!$M$10</f>
        <v>042_25</v>
      </c>
      <c r="Q35" s="2" t="str">
        <f>Plantilla!$O$10</f>
        <v>INSTITUTO DE ALTERNATIVAS PARA LOS JÓVENES (INDAJO)</v>
      </c>
      <c r="R35" s="39" t="str">
        <f>Plantilla!$M$12</f>
        <v>060</v>
      </c>
      <c r="S35" s="2" t="str">
        <f>Plantilla!$O$12</f>
        <v>PROGRAMAS Y ACCIONES CULTURALES, RECREATIVOS Y DEPORTIVAS</v>
      </c>
      <c r="T35" s="2">
        <v>2000</v>
      </c>
      <c r="U35" s="2" t="s">
        <v>269</v>
      </c>
      <c r="V35" s="32">
        <v>2721</v>
      </c>
      <c r="W35" s="32" t="s">
        <v>107</v>
      </c>
      <c r="X35" s="41" t="e">
        <f>Plantilla!#REF!</f>
        <v>#REF!</v>
      </c>
      <c r="Y35" s="2" t="e">
        <f>Plantilla!#REF!</f>
        <v>#REF!</v>
      </c>
      <c r="Z35" s="42">
        <f>Plantilla!AD118</f>
        <v>0</v>
      </c>
      <c r="AA35" s="42" t="e">
        <f>Plantilla!#REF!</f>
        <v>#REF!</v>
      </c>
      <c r="AB35" s="42" t="e">
        <f>Plantilla!#REF!</f>
        <v>#REF!</v>
      </c>
    </row>
    <row r="36" spans="1:28" ht="15.75" customHeight="1" x14ac:dyDescent="0.3">
      <c r="A36" s="2" t="e">
        <f t="shared" si="0"/>
        <v>#REF!</v>
      </c>
      <c r="D36" s="2">
        <f>Plantilla!$M$18</f>
        <v>2</v>
      </c>
      <c r="E36" s="39" t="str">
        <f>Plantilla!$O$18</f>
        <v>DESARROLLO SOCIAL</v>
      </c>
      <c r="F36" s="2">
        <f>Plantilla!$M$19</f>
        <v>2.7</v>
      </c>
      <c r="G36" s="39" t="str">
        <f>Plantilla!$O$19</f>
        <v>OTROS ASUNTOS SOCIALES</v>
      </c>
      <c r="H36" s="2" t="str">
        <f>Plantilla!$M$20</f>
        <v>2.7.1</v>
      </c>
      <c r="I36" s="39" t="str">
        <f>Plantilla!$O$20</f>
        <v>OTROS ASUNTOS SOCIALES</v>
      </c>
      <c r="J36" s="2" t="str">
        <f>Plantilla!$M$17</f>
        <v>R</v>
      </c>
      <c r="K36" s="39" t="str">
        <f>Plantilla!$O$17</f>
        <v>Específicos</v>
      </c>
      <c r="L36" s="2" t="str">
        <f>Plantilla!$M$9</f>
        <v>017_25</v>
      </c>
      <c r="M36" s="2" t="str">
        <f>Plantilla!$O$9</f>
        <v>INSTITUTO DE ALTERNATIVAS PARA LOS JÓVENES (INDAJO)</v>
      </c>
      <c r="N36" s="2">
        <f>Plantilla!$M$21</f>
        <v>1</v>
      </c>
      <c r="O36" s="2" t="str">
        <f>Plantilla!$O$21</f>
        <v>CORRESPONSABILIDAD SOCIAL (TRANSVERSAL)</v>
      </c>
      <c r="P36" s="2" t="str">
        <f>Plantilla!$M$10</f>
        <v>042_25</v>
      </c>
      <c r="Q36" s="2" t="str">
        <f>Plantilla!$O$10</f>
        <v>INSTITUTO DE ALTERNATIVAS PARA LOS JÓVENES (INDAJO)</v>
      </c>
      <c r="R36" s="39" t="str">
        <f>Plantilla!$M$12</f>
        <v>060</v>
      </c>
      <c r="S36" s="2" t="str">
        <f>Plantilla!$O$12</f>
        <v>PROGRAMAS Y ACCIONES CULTURALES, RECREATIVOS Y DEPORTIVAS</v>
      </c>
      <c r="T36" s="2">
        <v>2000</v>
      </c>
      <c r="U36" s="2" t="s">
        <v>269</v>
      </c>
      <c r="V36" s="32">
        <v>2751</v>
      </c>
      <c r="W36" s="32" t="s">
        <v>109</v>
      </c>
      <c r="X36" s="41" t="e">
        <f>Plantilla!#REF!</f>
        <v>#REF!</v>
      </c>
      <c r="Y36" s="2" t="e">
        <f>Plantilla!#REF!</f>
        <v>#REF!</v>
      </c>
      <c r="Z36" s="42">
        <f>Plantilla!AD120</f>
        <v>0</v>
      </c>
      <c r="AA36" s="42" t="e">
        <f>Plantilla!#REF!</f>
        <v>#REF!</v>
      </c>
      <c r="AB36" s="42" t="e">
        <f>Plantilla!#REF!</f>
        <v>#REF!</v>
      </c>
    </row>
    <row r="37" spans="1:28" ht="15.75" customHeight="1" x14ac:dyDescent="0.3">
      <c r="A37" s="2" t="e">
        <f t="shared" si="0"/>
        <v>#REF!</v>
      </c>
      <c r="D37" s="2">
        <f>Plantilla!$M$18</f>
        <v>2</v>
      </c>
      <c r="E37" s="39" t="str">
        <f>Plantilla!$O$18</f>
        <v>DESARROLLO SOCIAL</v>
      </c>
      <c r="F37" s="2">
        <f>Plantilla!$M$19</f>
        <v>2.7</v>
      </c>
      <c r="G37" s="39" t="str">
        <f>Plantilla!$O$19</f>
        <v>OTROS ASUNTOS SOCIALES</v>
      </c>
      <c r="H37" s="2" t="str">
        <f>Plantilla!$M$20</f>
        <v>2.7.1</v>
      </c>
      <c r="I37" s="39" t="str">
        <f>Plantilla!$O$20</f>
        <v>OTROS ASUNTOS SOCIALES</v>
      </c>
      <c r="J37" s="2" t="str">
        <f>Plantilla!$M$17</f>
        <v>R</v>
      </c>
      <c r="K37" s="39" t="str">
        <f>Plantilla!$O$17</f>
        <v>Específicos</v>
      </c>
      <c r="L37" s="2" t="str">
        <f>Plantilla!$M$9</f>
        <v>017_25</v>
      </c>
      <c r="M37" s="2" t="str">
        <f>Plantilla!$O$9</f>
        <v>INSTITUTO DE ALTERNATIVAS PARA LOS JÓVENES (INDAJO)</v>
      </c>
      <c r="N37" s="2">
        <f>Plantilla!$M$21</f>
        <v>1</v>
      </c>
      <c r="O37" s="2" t="str">
        <f>Plantilla!$O$21</f>
        <v>CORRESPONSABILIDAD SOCIAL (TRANSVERSAL)</v>
      </c>
      <c r="P37" s="2" t="str">
        <f>Plantilla!$M$10</f>
        <v>042_25</v>
      </c>
      <c r="Q37" s="2" t="str">
        <f>Plantilla!$O$10</f>
        <v>INSTITUTO DE ALTERNATIVAS PARA LOS JÓVENES (INDAJO)</v>
      </c>
      <c r="R37" s="39" t="str">
        <f>Plantilla!$M$12</f>
        <v>060</v>
      </c>
      <c r="S37" s="2" t="str">
        <f>Plantilla!$O$12</f>
        <v>PROGRAMAS Y ACCIONES CULTURALES, RECREATIVOS Y DEPORTIVAS</v>
      </c>
      <c r="T37" s="2">
        <v>2000</v>
      </c>
      <c r="U37" s="2" t="s">
        <v>269</v>
      </c>
      <c r="V37" s="32">
        <v>2821</v>
      </c>
      <c r="W37" s="32" t="s">
        <v>110</v>
      </c>
      <c r="X37" s="41" t="e">
        <f>Plantilla!#REF!</f>
        <v>#REF!</v>
      </c>
      <c r="Y37" s="2" t="e">
        <f>Plantilla!#REF!</f>
        <v>#REF!</v>
      </c>
      <c r="Z37" s="42">
        <f>Plantilla!AD121</f>
        <v>0</v>
      </c>
      <c r="AA37" s="42" t="e">
        <f>Plantilla!#REF!</f>
        <v>#REF!</v>
      </c>
      <c r="AB37" s="42" t="e">
        <f>Plantilla!#REF!</f>
        <v>#REF!</v>
      </c>
    </row>
    <row r="38" spans="1:28" ht="15.75" customHeight="1" x14ac:dyDescent="0.3">
      <c r="A38" s="2" t="e">
        <f t="shared" si="0"/>
        <v>#REF!</v>
      </c>
      <c r="D38" s="2">
        <f>Plantilla!$M$18</f>
        <v>2</v>
      </c>
      <c r="E38" s="39" t="str">
        <f>Plantilla!$O$18</f>
        <v>DESARROLLO SOCIAL</v>
      </c>
      <c r="F38" s="2">
        <f>Plantilla!$M$19</f>
        <v>2.7</v>
      </c>
      <c r="G38" s="39" t="str">
        <f>Plantilla!$O$19</f>
        <v>OTROS ASUNTOS SOCIALES</v>
      </c>
      <c r="H38" s="2" t="str">
        <f>Plantilla!$M$20</f>
        <v>2.7.1</v>
      </c>
      <c r="I38" s="39" t="str">
        <f>Plantilla!$O$20</f>
        <v>OTROS ASUNTOS SOCIALES</v>
      </c>
      <c r="J38" s="2" t="str">
        <f>Plantilla!$M$17</f>
        <v>R</v>
      </c>
      <c r="K38" s="39" t="str">
        <f>Plantilla!$O$17</f>
        <v>Específicos</v>
      </c>
      <c r="L38" s="2" t="str">
        <f>Plantilla!$M$9</f>
        <v>017_25</v>
      </c>
      <c r="M38" s="2" t="str">
        <f>Plantilla!$O$9</f>
        <v>INSTITUTO DE ALTERNATIVAS PARA LOS JÓVENES (INDAJO)</v>
      </c>
      <c r="N38" s="2">
        <f>Plantilla!$M$21</f>
        <v>1</v>
      </c>
      <c r="O38" s="2" t="str">
        <f>Plantilla!$O$21</f>
        <v>CORRESPONSABILIDAD SOCIAL (TRANSVERSAL)</v>
      </c>
      <c r="P38" s="2" t="str">
        <f>Plantilla!$M$10</f>
        <v>042_25</v>
      </c>
      <c r="Q38" s="2" t="str">
        <f>Plantilla!$O$10</f>
        <v>INSTITUTO DE ALTERNATIVAS PARA LOS JÓVENES (INDAJO)</v>
      </c>
      <c r="R38" s="39" t="str">
        <f>Plantilla!$M$12</f>
        <v>060</v>
      </c>
      <c r="S38" s="2" t="str">
        <f>Plantilla!$O$12</f>
        <v>PROGRAMAS Y ACCIONES CULTURALES, RECREATIVOS Y DEPORTIVAS</v>
      </c>
      <c r="T38" s="2">
        <v>2000</v>
      </c>
      <c r="U38" s="2" t="s">
        <v>269</v>
      </c>
      <c r="V38" s="32">
        <v>2831</v>
      </c>
      <c r="W38" s="32" t="s">
        <v>111</v>
      </c>
      <c r="X38" s="41" t="e">
        <f>Plantilla!#REF!</f>
        <v>#REF!</v>
      </c>
      <c r="Y38" s="2" t="e">
        <f>Plantilla!#REF!</f>
        <v>#REF!</v>
      </c>
      <c r="Z38" s="42">
        <f>Plantilla!AD122</f>
        <v>0</v>
      </c>
      <c r="AA38" s="42" t="e">
        <f>Plantilla!#REF!</f>
        <v>#REF!</v>
      </c>
      <c r="AB38" s="42" t="e">
        <f>Plantilla!#REF!</f>
        <v>#REF!</v>
      </c>
    </row>
    <row r="39" spans="1:28" ht="15.75" customHeight="1" x14ac:dyDescent="0.3">
      <c r="A39" s="2" t="e">
        <f t="shared" si="0"/>
        <v>#REF!</v>
      </c>
      <c r="B39" s="2"/>
      <c r="C39" s="2"/>
      <c r="D39" s="2">
        <f>Plantilla!$M$18</f>
        <v>2</v>
      </c>
      <c r="E39" s="39" t="str">
        <f>Plantilla!$O$18</f>
        <v>DESARROLLO SOCIAL</v>
      </c>
      <c r="F39" s="2">
        <f>Plantilla!$M$19</f>
        <v>2.7</v>
      </c>
      <c r="G39" s="39" t="str">
        <f>Plantilla!$O$19</f>
        <v>OTROS ASUNTOS SOCIALES</v>
      </c>
      <c r="H39" s="2" t="str">
        <f>Plantilla!$M$20</f>
        <v>2.7.1</v>
      </c>
      <c r="I39" s="39" t="str">
        <f>Plantilla!$O$20</f>
        <v>OTROS ASUNTOS SOCIALES</v>
      </c>
      <c r="J39" s="2" t="str">
        <f>Plantilla!$M$17</f>
        <v>R</v>
      </c>
      <c r="K39" s="39" t="str">
        <f>Plantilla!$O$17</f>
        <v>Específicos</v>
      </c>
      <c r="L39" s="2" t="str">
        <f>Plantilla!$M$9</f>
        <v>017_25</v>
      </c>
      <c r="M39" s="2" t="str">
        <f>Plantilla!$O$9</f>
        <v>INSTITUTO DE ALTERNATIVAS PARA LOS JÓVENES (INDAJO)</v>
      </c>
      <c r="N39" s="2">
        <f>Plantilla!$M$21</f>
        <v>1</v>
      </c>
      <c r="O39" s="2" t="str">
        <f>Plantilla!$O$21</f>
        <v>CORRESPONSABILIDAD SOCIAL (TRANSVERSAL)</v>
      </c>
      <c r="P39" s="2" t="str">
        <f>Plantilla!$M$10</f>
        <v>042_25</v>
      </c>
      <c r="Q39" s="2" t="str">
        <f>Plantilla!$O$10</f>
        <v>INSTITUTO DE ALTERNATIVAS PARA LOS JÓVENES (INDAJO)</v>
      </c>
      <c r="R39" s="39" t="str">
        <f>Plantilla!$M$12</f>
        <v>060</v>
      </c>
      <c r="S39" s="2" t="str">
        <f>Plantilla!$O$12</f>
        <v>PROGRAMAS Y ACCIONES CULTURALES, RECREATIVOS Y DEPORTIVAS</v>
      </c>
      <c r="T39" s="2">
        <v>2000</v>
      </c>
      <c r="U39" s="2" t="s">
        <v>269</v>
      </c>
      <c r="V39" s="32">
        <v>2831</v>
      </c>
      <c r="W39" s="32" t="s">
        <v>111</v>
      </c>
      <c r="X39" s="41" t="e">
        <f>Plantilla!#REF!</f>
        <v>#REF!</v>
      </c>
      <c r="Y39" s="2" t="e">
        <f>Plantilla!#REF!</f>
        <v>#REF!</v>
      </c>
      <c r="Z39" s="42">
        <f>Plantilla!AD123</f>
        <v>0</v>
      </c>
      <c r="AA39" s="42" t="e">
        <f>Plantilla!#REF!</f>
        <v>#REF!</v>
      </c>
      <c r="AB39" s="42" t="e">
        <f>Plantilla!#REF!</f>
        <v>#REF!</v>
      </c>
    </row>
    <row r="40" spans="1:28" ht="15.75" customHeight="1" x14ac:dyDescent="0.3">
      <c r="A40" s="2" t="e">
        <f t="shared" si="0"/>
        <v>#REF!</v>
      </c>
      <c r="D40" s="2">
        <f>Plantilla!$M$18</f>
        <v>2</v>
      </c>
      <c r="E40" s="39" t="str">
        <f>Plantilla!$O$18</f>
        <v>DESARROLLO SOCIAL</v>
      </c>
      <c r="F40" s="2">
        <f>Plantilla!$M$19</f>
        <v>2.7</v>
      </c>
      <c r="G40" s="39" t="str">
        <f>Plantilla!$O$19</f>
        <v>OTROS ASUNTOS SOCIALES</v>
      </c>
      <c r="H40" s="2" t="str">
        <f>Plantilla!$M$20</f>
        <v>2.7.1</v>
      </c>
      <c r="I40" s="39" t="str">
        <f>Plantilla!$O$20</f>
        <v>OTROS ASUNTOS SOCIALES</v>
      </c>
      <c r="J40" s="2" t="str">
        <f>Plantilla!$M$17</f>
        <v>R</v>
      </c>
      <c r="K40" s="39" t="str">
        <f>Plantilla!$O$17</f>
        <v>Específicos</v>
      </c>
      <c r="L40" s="2" t="str">
        <f>Plantilla!$M$9</f>
        <v>017_25</v>
      </c>
      <c r="M40" s="2" t="str">
        <f>Plantilla!$O$9</f>
        <v>INSTITUTO DE ALTERNATIVAS PARA LOS JÓVENES (INDAJO)</v>
      </c>
      <c r="N40" s="2">
        <f>Plantilla!$M$21</f>
        <v>1</v>
      </c>
      <c r="O40" s="2" t="str">
        <f>Plantilla!$O$21</f>
        <v>CORRESPONSABILIDAD SOCIAL (TRANSVERSAL)</v>
      </c>
      <c r="P40" s="2" t="str">
        <f>Plantilla!$M$10</f>
        <v>042_25</v>
      </c>
      <c r="Q40" s="2" t="str">
        <f>Plantilla!$O$10</f>
        <v>INSTITUTO DE ALTERNATIVAS PARA LOS JÓVENES (INDAJO)</v>
      </c>
      <c r="R40" s="39" t="str">
        <f>Plantilla!$M$12</f>
        <v>060</v>
      </c>
      <c r="S40" s="2" t="str">
        <f>Plantilla!$O$12</f>
        <v>PROGRAMAS Y ACCIONES CULTURALES, RECREATIVOS Y DEPORTIVAS</v>
      </c>
      <c r="T40" s="2">
        <v>2000</v>
      </c>
      <c r="U40" s="2" t="s">
        <v>269</v>
      </c>
      <c r="V40" s="32">
        <v>2911</v>
      </c>
      <c r="W40" s="32" t="s">
        <v>112</v>
      </c>
      <c r="X40" s="41" t="e">
        <f>Plantilla!#REF!</f>
        <v>#REF!</v>
      </c>
      <c r="Y40" s="2" t="e">
        <f>Plantilla!#REF!</f>
        <v>#REF!</v>
      </c>
      <c r="Z40" s="42">
        <f>Plantilla!AD124</f>
        <v>50000</v>
      </c>
      <c r="AA40" s="42" t="e">
        <f>Plantilla!#REF!</f>
        <v>#REF!</v>
      </c>
      <c r="AB40" s="42" t="e">
        <f>Plantilla!#REF!</f>
        <v>#REF!</v>
      </c>
    </row>
    <row r="41" spans="1:28" ht="15.75" customHeight="1" x14ac:dyDescent="0.3">
      <c r="A41" s="2" t="e">
        <f t="shared" si="0"/>
        <v>#REF!</v>
      </c>
      <c r="D41" s="2">
        <f>Plantilla!$M$18</f>
        <v>2</v>
      </c>
      <c r="E41" s="39" t="str">
        <f>Plantilla!$O$18</f>
        <v>DESARROLLO SOCIAL</v>
      </c>
      <c r="F41" s="2">
        <f>Plantilla!$M$19</f>
        <v>2.7</v>
      </c>
      <c r="G41" s="39" t="str">
        <f>Plantilla!$O$19</f>
        <v>OTROS ASUNTOS SOCIALES</v>
      </c>
      <c r="H41" s="2" t="str">
        <f>Plantilla!$M$20</f>
        <v>2.7.1</v>
      </c>
      <c r="I41" s="39" t="str">
        <f>Plantilla!$O$20</f>
        <v>OTROS ASUNTOS SOCIALES</v>
      </c>
      <c r="J41" s="2" t="str">
        <f>Plantilla!$M$17</f>
        <v>R</v>
      </c>
      <c r="K41" s="39" t="str">
        <f>Plantilla!$O$17</f>
        <v>Específicos</v>
      </c>
      <c r="L41" s="2" t="str">
        <f>Plantilla!$M$9</f>
        <v>017_25</v>
      </c>
      <c r="M41" s="2" t="str">
        <f>Plantilla!$O$9</f>
        <v>INSTITUTO DE ALTERNATIVAS PARA LOS JÓVENES (INDAJO)</v>
      </c>
      <c r="N41" s="2">
        <f>Plantilla!$M$21</f>
        <v>1</v>
      </c>
      <c r="O41" s="2" t="str">
        <f>Plantilla!$O$21</f>
        <v>CORRESPONSABILIDAD SOCIAL (TRANSVERSAL)</v>
      </c>
      <c r="P41" s="2" t="str">
        <f>Plantilla!$M$10</f>
        <v>042_25</v>
      </c>
      <c r="Q41" s="2" t="str">
        <f>Plantilla!$O$10</f>
        <v>INSTITUTO DE ALTERNATIVAS PARA LOS JÓVENES (INDAJO)</v>
      </c>
      <c r="R41" s="39" t="str">
        <f>Plantilla!$M$12</f>
        <v>060</v>
      </c>
      <c r="S41" s="2" t="str">
        <f>Plantilla!$O$12</f>
        <v>PROGRAMAS Y ACCIONES CULTURALES, RECREATIVOS Y DEPORTIVAS</v>
      </c>
      <c r="T41" s="2">
        <v>2000</v>
      </c>
      <c r="U41" s="2" t="s">
        <v>269</v>
      </c>
      <c r="V41" s="32">
        <v>2921</v>
      </c>
      <c r="W41" s="32" t="s">
        <v>113</v>
      </c>
      <c r="X41" s="41" t="e">
        <f>Plantilla!#REF!</f>
        <v>#REF!</v>
      </c>
      <c r="Y41" s="2" t="e">
        <f>Plantilla!#REF!</f>
        <v>#REF!</v>
      </c>
      <c r="Z41" s="42">
        <f>Plantilla!AD125</f>
        <v>0</v>
      </c>
      <c r="AA41" s="42" t="e">
        <f>Plantilla!#REF!</f>
        <v>#REF!</v>
      </c>
      <c r="AB41" s="42" t="e">
        <f>Plantilla!#REF!</f>
        <v>#REF!</v>
      </c>
    </row>
    <row r="42" spans="1:28" ht="15.75" customHeight="1" x14ac:dyDescent="0.3">
      <c r="A42" s="2" t="e">
        <f t="shared" si="0"/>
        <v>#REF!</v>
      </c>
      <c r="D42" s="2">
        <f>Plantilla!$M$18</f>
        <v>2</v>
      </c>
      <c r="E42" s="39" t="str">
        <f>Plantilla!$O$18</f>
        <v>DESARROLLO SOCIAL</v>
      </c>
      <c r="F42" s="2">
        <f>Plantilla!$M$19</f>
        <v>2.7</v>
      </c>
      <c r="G42" s="39" t="str">
        <f>Plantilla!$O$19</f>
        <v>OTROS ASUNTOS SOCIALES</v>
      </c>
      <c r="H42" s="2" t="str">
        <f>Plantilla!$M$20</f>
        <v>2.7.1</v>
      </c>
      <c r="I42" s="39" t="str">
        <f>Plantilla!$O$20</f>
        <v>OTROS ASUNTOS SOCIALES</v>
      </c>
      <c r="J42" s="2" t="str">
        <f>Plantilla!$M$17</f>
        <v>R</v>
      </c>
      <c r="K42" s="39" t="str">
        <f>Plantilla!$O$17</f>
        <v>Específicos</v>
      </c>
      <c r="L42" s="2" t="str">
        <f>Plantilla!$M$9</f>
        <v>017_25</v>
      </c>
      <c r="M42" s="2" t="str">
        <f>Plantilla!$O$9</f>
        <v>INSTITUTO DE ALTERNATIVAS PARA LOS JÓVENES (INDAJO)</v>
      </c>
      <c r="N42" s="2">
        <f>Plantilla!$M$21</f>
        <v>1</v>
      </c>
      <c r="O42" s="2" t="str">
        <f>Plantilla!$O$21</f>
        <v>CORRESPONSABILIDAD SOCIAL (TRANSVERSAL)</v>
      </c>
      <c r="P42" s="2" t="str">
        <f>Plantilla!$M$10</f>
        <v>042_25</v>
      </c>
      <c r="Q42" s="2" t="str">
        <f>Plantilla!$O$10</f>
        <v>INSTITUTO DE ALTERNATIVAS PARA LOS JÓVENES (INDAJO)</v>
      </c>
      <c r="R42" s="39" t="str">
        <f>Plantilla!$M$12</f>
        <v>060</v>
      </c>
      <c r="S42" s="2" t="str">
        <f>Plantilla!$O$12</f>
        <v>PROGRAMAS Y ACCIONES CULTURALES, RECREATIVOS Y DEPORTIVAS</v>
      </c>
      <c r="T42" s="2">
        <v>2000</v>
      </c>
      <c r="U42" s="2" t="s">
        <v>269</v>
      </c>
      <c r="V42" s="32">
        <v>2941</v>
      </c>
      <c r="W42" s="32" t="s">
        <v>114</v>
      </c>
      <c r="X42" s="41" t="e">
        <f>Plantilla!#REF!</f>
        <v>#REF!</v>
      </c>
      <c r="Y42" s="2" t="e">
        <f>Plantilla!#REF!</f>
        <v>#REF!</v>
      </c>
      <c r="Z42" s="42">
        <f>Plantilla!AD126</f>
        <v>50000</v>
      </c>
      <c r="AA42" s="42" t="e">
        <f>Plantilla!#REF!</f>
        <v>#REF!</v>
      </c>
      <c r="AB42" s="42" t="e">
        <f>Plantilla!#REF!</f>
        <v>#REF!</v>
      </c>
    </row>
    <row r="43" spans="1:28" ht="15.75" customHeight="1" x14ac:dyDescent="0.3">
      <c r="A43" s="2" t="e">
        <f t="shared" si="0"/>
        <v>#REF!</v>
      </c>
      <c r="D43" s="2">
        <f>Plantilla!$M$18</f>
        <v>2</v>
      </c>
      <c r="E43" s="39" t="str">
        <f>Plantilla!$O$18</f>
        <v>DESARROLLO SOCIAL</v>
      </c>
      <c r="F43" s="2">
        <f>Plantilla!$M$19</f>
        <v>2.7</v>
      </c>
      <c r="G43" s="39" t="str">
        <f>Plantilla!$O$19</f>
        <v>OTROS ASUNTOS SOCIALES</v>
      </c>
      <c r="H43" s="2" t="str">
        <f>Plantilla!$M$20</f>
        <v>2.7.1</v>
      </c>
      <c r="I43" s="39" t="str">
        <f>Plantilla!$O$20</f>
        <v>OTROS ASUNTOS SOCIALES</v>
      </c>
      <c r="J43" s="2" t="str">
        <f>Plantilla!$M$17</f>
        <v>R</v>
      </c>
      <c r="K43" s="39" t="str">
        <f>Plantilla!$O$17</f>
        <v>Específicos</v>
      </c>
      <c r="L43" s="2" t="str">
        <f>Plantilla!$M$9</f>
        <v>017_25</v>
      </c>
      <c r="M43" s="2" t="str">
        <f>Plantilla!$O$9</f>
        <v>INSTITUTO DE ALTERNATIVAS PARA LOS JÓVENES (INDAJO)</v>
      </c>
      <c r="N43" s="2">
        <f>Plantilla!$M$21</f>
        <v>1</v>
      </c>
      <c r="O43" s="2" t="str">
        <f>Plantilla!$O$21</f>
        <v>CORRESPONSABILIDAD SOCIAL (TRANSVERSAL)</v>
      </c>
      <c r="P43" s="2" t="str">
        <f>Plantilla!$M$10</f>
        <v>042_25</v>
      </c>
      <c r="Q43" s="2" t="str">
        <f>Plantilla!$O$10</f>
        <v>INSTITUTO DE ALTERNATIVAS PARA LOS JÓVENES (INDAJO)</v>
      </c>
      <c r="R43" s="39" t="str">
        <f>Plantilla!$M$12</f>
        <v>060</v>
      </c>
      <c r="S43" s="2" t="str">
        <f>Plantilla!$O$12</f>
        <v>PROGRAMAS Y ACCIONES CULTURALES, RECREATIVOS Y DEPORTIVAS</v>
      </c>
      <c r="T43" s="2">
        <v>2000</v>
      </c>
      <c r="U43" s="2" t="s">
        <v>269</v>
      </c>
      <c r="V43" s="32">
        <v>2951</v>
      </c>
      <c r="W43" s="32" t="s">
        <v>115</v>
      </c>
      <c r="X43" s="41" t="e">
        <f>Plantilla!#REF!</f>
        <v>#REF!</v>
      </c>
      <c r="Y43" s="2" t="e">
        <f>Plantilla!#REF!</f>
        <v>#REF!</v>
      </c>
      <c r="Z43" s="42">
        <f>Plantilla!AD127</f>
        <v>0</v>
      </c>
      <c r="AA43" s="42" t="e">
        <f>Plantilla!#REF!</f>
        <v>#REF!</v>
      </c>
      <c r="AB43" s="42" t="e">
        <f>Plantilla!#REF!</f>
        <v>#REF!</v>
      </c>
    </row>
    <row r="44" spans="1:28" ht="15.75" customHeight="1" x14ac:dyDescent="0.3">
      <c r="A44" s="2" t="e">
        <f t="shared" si="0"/>
        <v>#REF!</v>
      </c>
      <c r="D44" s="2">
        <f>Plantilla!$M$18</f>
        <v>2</v>
      </c>
      <c r="E44" s="39" t="str">
        <f>Plantilla!$O$18</f>
        <v>DESARROLLO SOCIAL</v>
      </c>
      <c r="F44" s="2">
        <f>Plantilla!$M$19</f>
        <v>2.7</v>
      </c>
      <c r="G44" s="39" t="str">
        <f>Plantilla!$O$19</f>
        <v>OTROS ASUNTOS SOCIALES</v>
      </c>
      <c r="H44" s="2" t="str">
        <f>Plantilla!$M$20</f>
        <v>2.7.1</v>
      </c>
      <c r="I44" s="39" t="str">
        <f>Plantilla!$O$20</f>
        <v>OTROS ASUNTOS SOCIALES</v>
      </c>
      <c r="J44" s="2" t="str">
        <f>Plantilla!$M$17</f>
        <v>R</v>
      </c>
      <c r="K44" s="39" t="str">
        <f>Plantilla!$O$17</f>
        <v>Específicos</v>
      </c>
      <c r="L44" s="2" t="str">
        <f>Plantilla!$M$9</f>
        <v>017_25</v>
      </c>
      <c r="M44" s="2" t="str">
        <f>Plantilla!$O$9</f>
        <v>INSTITUTO DE ALTERNATIVAS PARA LOS JÓVENES (INDAJO)</v>
      </c>
      <c r="N44" s="2">
        <f>Plantilla!$M$21</f>
        <v>1</v>
      </c>
      <c r="O44" s="2" t="str">
        <f>Plantilla!$O$21</f>
        <v>CORRESPONSABILIDAD SOCIAL (TRANSVERSAL)</v>
      </c>
      <c r="P44" s="2" t="str">
        <f>Plantilla!$M$10</f>
        <v>042_25</v>
      </c>
      <c r="Q44" s="2" t="str">
        <f>Plantilla!$O$10</f>
        <v>INSTITUTO DE ALTERNATIVAS PARA LOS JÓVENES (INDAJO)</v>
      </c>
      <c r="R44" s="39" t="str">
        <f>Plantilla!$M$12</f>
        <v>060</v>
      </c>
      <c r="S44" s="2" t="str">
        <f>Plantilla!$O$12</f>
        <v>PROGRAMAS Y ACCIONES CULTURALES, RECREATIVOS Y DEPORTIVAS</v>
      </c>
      <c r="T44" s="2">
        <v>2000</v>
      </c>
      <c r="U44" s="2" t="s">
        <v>269</v>
      </c>
      <c r="V44" s="32">
        <v>2961</v>
      </c>
      <c r="W44" s="32" t="s">
        <v>116</v>
      </c>
      <c r="X44" s="41" t="e">
        <f>Plantilla!#REF!</f>
        <v>#REF!</v>
      </c>
      <c r="Y44" s="2" t="e">
        <f>Plantilla!#REF!</f>
        <v>#REF!</v>
      </c>
      <c r="Z44" s="42">
        <f>Plantilla!AD128</f>
        <v>50000</v>
      </c>
      <c r="AA44" s="42" t="e">
        <f>Plantilla!#REF!</f>
        <v>#REF!</v>
      </c>
      <c r="AB44" s="42" t="e">
        <f>Plantilla!#REF!</f>
        <v>#REF!</v>
      </c>
    </row>
    <row r="45" spans="1:28" ht="15.75" customHeight="1" x14ac:dyDescent="0.3">
      <c r="A45" s="2" t="e">
        <f t="shared" si="0"/>
        <v>#REF!</v>
      </c>
      <c r="D45" s="2">
        <f>Plantilla!$M$18</f>
        <v>2</v>
      </c>
      <c r="E45" s="39" t="str">
        <f>Plantilla!$O$18</f>
        <v>DESARROLLO SOCIAL</v>
      </c>
      <c r="F45" s="2">
        <f>Plantilla!$M$19</f>
        <v>2.7</v>
      </c>
      <c r="G45" s="39" t="str">
        <f>Plantilla!$O$19</f>
        <v>OTROS ASUNTOS SOCIALES</v>
      </c>
      <c r="H45" s="2" t="str">
        <f>Plantilla!$M$20</f>
        <v>2.7.1</v>
      </c>
      <c r="I45" s="39" t="str">
        <f>Plantilla!$O$20</f>
        <v>OTROS ASUNTOS SOCIALES</v>
      </c>
      <c r="J45" s="2" t="str">
        <f>Plantilla!$M$17</f>
        <v>R</v>
      </c>
      <c r="K45" s="39" t="str">
        <f>Plantilla!$O$17</f>
        <v>Específicos</v>
      </c>
      <c r="L45" s="2" t="str">
        <f>Plantilla!$M$9</f>
        <v>017_25</v>
      </c>
      <c r="M45" s="2" t="str">
        <f>Plantilla!$O$9</f>
        <v>INSTITUTO DE ALTERNATIVAS PARA LOS JÓVENES (INDAJO)</v>
      </c>
      <c r="N45" s="2">
        <f>Plantilla!$M$21</f>
        <v>1</v>
      </c>
      <c r="O45" s="2" t="str">
        <f>Plantilla!$O$21</f>
        <v>CORRESPONSABILIDAD SOCIAL (TRANSVERSAL)</v>
      </c>
      <c r="P45" s="2" t="str">
        <f>Plantilla!$M$10</f>
        <v>042_25</v>
      </c>
      <c r="Q45" s="2" t="str">
        <f>Plantilla!$O$10</f>
        <v>INSTITUTO DE ALTERNATIVAS PARA LOS JÓVENES (INDAJO)</v>
      </c>
      <c r="R45" s="39" t="str">
        <f>Plantilla!$M$12</f>
        <v>060</v>
      </c>
      <c r="S45" s="2" t="str">
        <f>Plantilla!$O$12</f>
        <v>PROGRAMAS Y ACCIONES CULTURALES, RECREATIVOS Y DEPORTIVAS</v>
      </c>
      <c r="T45" s="2">
        <v>2000</v>
      </c>
      <c r="U45" s="2" t="s">
        <v>269</v>
      </c>
      <c r="V45" s="32">
        <v>2971</v>
      </c>
      <c r="W45" s="32" t="s">
        <v>117</v>
      </c>
      <c r="X45" s="41" t="e">
        <f>Plantilla!#REF!</f>
        <v>#REF!</v>
      </c>
      <c r="Y45" s="2" t="e">
        <f>Plantilla!#REF!</f>
        <v>#REF!</v>
      </c>
      <c r="Z45" s="42">
        <f>Plantilla!AD129</f>
        <v>0</v>
      </c>
      <c r="AA45" s="42" t="e">
        <f>Plantilla!#REF!</f>
        <v>#REF!</v>
      </c>
      <c r="AB45" s="42" t="e">
        <f>Plantilla!#REF!</f>
        <v>#REF!</v>
      </c>
    </row>
    <row r="46" spans="1:28" ht="15.75" customHeight="1" x14ac:dyDescent="0.3">
      <c r="A46" s="2" t="e">
        <f t="shared" si="0"/>
        <v>#REF!</v>
      </c>
      <c r="D46" s="2">
        <f>Plantilla!$M$18</f>
        <v>2</v>
      </c>
      <c r="E46" s="39" t="str">
        <f>Plantilla!$O$18</f>
        <v>DESARROLLO SOCIAL</v>
      </c>
      <c r="F46" s="2">
        <f>Plantilla!$M$19</f>
        <v>2.7</v>
      </c>
      <c r="G46" s="39" t="str">
        <f>Plantilla!$O$19</f>
        <v>OTROS ASUNTOS SOCIALES</v>
      </c>
      <c r="H46" s="2" t="str">
        <f>Plantilla!$M$20</f>
        <v>2.7.1</v>
      </c>
      <c r="I46" s="39" t="str">
        <f>Plantilla!$O$20</f>
        <v>OTROS ASUNTOS SOCIALES</v>
      </c>
      <c r="J46" s="2" t="str">
        <f>Plantilla!$M$17</f>
        <v>R</v>
      </c>
      <c r="K46" s="39" t="str">
        <f>Plantilla!$O$17</f>
        <v>Específicos</v>
      </c>
      <c r="L46" s="2" t="str">
        <f>Plantilla!$M$9</f>
        <v>017_25</v>
      </c>
      <c r="M46" s="2" t="str">
        <f>Plantilla!$O$9</f>
        <v>INSTITUTO DE ALTERNATIVAS PARA LOS JÓVENES (INDAJO)</v>
      </c>
      <c r="N46" s="2">
        <f>Plantilla!$M$21</f>
        <v>1</v>
      </c>
      <c r="O46" s="2" t="str">
        <f>Plantilla!$O$21</f>
        <v>CORRESPONSABILIDAD SOCIAL (TRANSVERSAL)</v>
      </c>
      <c r="P46" s="2" t="str">
        <f>Plantilla!$M$10</f>
        <v>042_25</v>
      </c>
      <c r="Q46" s="2" t="str">
        <f>Plantilla!$O$10</f>
        <v>INSTITUTO DE ALTERNATIVAS PARA LOS JÓVENES (INDAJO)</v>
      </c>
      <c r="R46" s="39" t="str">
        <f>Plantilla!$M$12</f>
        <v>060</v>
      </c>
      <c r="S46" s="2" t="str">
        <f>Plantilla!$O$12</f>
        <v>PROGRAMAS Y ACCIONES CULTURALES, RECREATIVOS Y DEPORTIVAS</v>
      </c>
      <c r="T46" s="2">
        <v>2000</v>
      </c>
      <c r="U46" s="2" t="s">
        <v>269</v>
      </c>
      <c r="V46" s="32">
        <v>2981</v>
      </c>
      <c r="W46" s="32" t="s">
        <v>118</v>
      </c>
      <c r="X46" s="41" t="e">
        <f>Plantilla!#REF!</f>
        <v>#REF!</v>
      </c>
      <c r="Y46" s="2" t="e">
        <f>Plantilla!#REF!</f>
        <v>#REF!</v>
      </c>
      <c r="Z46" s="42">
        <f>Plantilla!AD130</f>
        <v>10000</v>
      </c>
      <c r="AA46" s="42" t="e">
        <f>Plantilla!#REF!</f>
        <v>#REF!</v>
      </c>
      <c r="AB46" s="42" t="e">
        <f>Plantilla!#REF!</f>
        <v>#REF!</v>
      </c>
    </row>
    <row r="47" spans="1:28" ht="15.75" customHeight="1" x14ac:dyDescent="0.3">
      <c r="A47" s="2" t="e">
        <f t="shared" si="0"/>
        <v>#REF!</v>
      </c>
      <c r="B47" s="2"/>
      <c r="C47" s="2"/>
      <c r="D47" s="2">
        <f>Plantilla!$M$18</f>
        <v>2</v>
      </c>
      <c r="E47" s="39" t="str">
        <f>Plantilla!$O$18</f>
        <v>DESARROLLO SOCIAL</v>
      </c>
      <c r="F47" s="2">
        <f>Plantilla!$M$19</f>
        <v>2.7</v>
      </c>
      <c r="G47" s="39" t="str">
        <f>Plantilla!$O$19</f>
        <v>OTROS ASUNTOS SOCIALES</v>
      </c>
      <c r="H47" s="2" t="str">
        <f>Plantilla!$M$20</f>
        <v>2.7.1</v>
      </c>
      <c r="I47" s="39" t="str">
        <f>Plantilla!$O$20</f>
        <v>OTROS ASUNTOS SOCIALES</v>
      </c>
      <c r="J47" s="2" t="str">
        <f>Plantilla!$M$17</f>
        <v>R</v>
      </c>
      <c r="K47" s="39" t="str">
        <f>Plantilla!$O$17</f>
        <v>Específicos</v>
      </c>
      <c r="L47" s="2" t="str">
        <f>Plantilla!$M$9</f>
        <v>017_25</v>
      </c>
      <c r="M47" s="2" t="str">
        <f>Plantilla!$O$9</f>
        <v>INSTITUTO DE ALTERNATIVAS PARA LOS JÓVENES (INDAJO)</v>
      </c>
      <c r="N47" s="2">
        <f>Plantilla!$M$21</f>
        <v>1</v>
      </c>
      <c r="O47" s="2" t="str">
        <f>Plantilla!$O$21</f>
        <v>CORRESPONSABILIDAD SOCIAL (TRANSVERSAL)</v>
      </c>
      <c r="P47" s="2" t="str">
        <f>Plantilla!$M$10</f>
        <v>042_25</v>
      </c>
      <c r="Q47" s="2" t="str">
        <f>Plantilla!$O$10</f>
        <v>INSTITUTO DE ALTERNATIVAS PARA LOS JÓVENES (INDAJO)</v>
      </c>
      <c r="R47" s="39" t="str">
        <f>Plantilla!$M$12</f>
        <v>060</v>
      </c>
      <c r="S47" s="2" t="str">
        <f>Plantilla!$O$12</f>
        <v>PROGRAMAS Y ACCIONES CULTURALES, RECREATIVOS Y DEPORTIVAS</v>
      </c>
      <c r="T47" s="2">
        <v>2000</v>
      </c>
      <c r="U47" s="2" t="s">
        <v>269</v>
      </c>
      <c r="V47" s="32">
        <v>2991</v>
      </c>
      <c r="W47" s="32" t="s">
        <v>119</v>
      </c>
      <c r="X47" s="41" t="e">
        <f>Plantilla!#REF!</f>
        <v>#REF!</v>
      </c>
      <c r="Y47" s="2" t="e">
        <f>Plantilla!#REF!</f>
        <v>#REF!</v>
      </c>
      <c r="Z47" s="42">
        <f>Plantilla!AD131</f>
        <v>0</v>
      </c>
      <c r="AA47" s="42" t="e">
        <f>Plantilla!#REF!</f>
        <v>#REF!</v>
      </c>
      <c r="AB47" s="42" t="e">
        <f>Plantilla!#REF!</f>
        <v>#REF!</v>
      </c>
    </row>
    <row r="48" spans="1:28" ht="15.75" customHeight="1" x14ac:dyDescent="0.3">
      <c r="A48" s="2" t="e">
        <f t="shared" si="0"/>
        <v>#REF!</v>
      </c>
      <c r="D48" s="2">
        <f>Plantilla!$M$18</f>
        <v>2</v>
      </c>
      <c r="E48" s="39" t="str">
        <f>Plantilla!$O$18</f>
        <v>DESARROLLO SOCIAL</v>
      </c>
      <c r="F48" s="2">
        <f>Plantilla!$M$19</f>
        <v>2.7</v>
      </c>
      <c r="G48" s="39" t="str">
        <f>Plantilla!$O$19</f>
        <v>OTROS ASUNTOS SOCIALES</v>
      </c>
      <c r="H48" s="2" t="str">
        <f>Plantilla!$M$20</f>
        <v>2.7.1</v>
      </c>
      <c r="I48" s="39" t="str">
        <f>Plantilla!$O$20</f>
        <v>OTROS ASUNTOS SOCIALES</v>
      </c>
      <c r="J48" s="2" t="str">
        <f>Plantilla!$M$17</f>
        <v>R</v>
      </c>
      <c r="K48" s="39" t="str">
        <f>Plantilla!$O$17</f>
        <v>Específicos</v>
      </c>
      <c r="L48" s="2" t="str">
        <f>Plantilla!$M$9</f>
        <v>017_25</v>
      </c>
      <c r="M48" s="2" t="str">
        <f>Plantilla!$O$9</f>
        <v>INSTITUTO DE ALTERNATIVAS PARA LOS JÓVENES (INDAJO)</v>
      </c>
      <c r="N48" s="2">
        <f>Plantilla!$M$21</f>
        <v>1</v>
      </c>
      <c r="O48" s="2" t="str">
        <f>Plantilla!$O$21</f>
        <v>CORRESPONSABILIDAD SOCIAL (TRANSVERSAL)</v>
      </c>
      <c r="P48" s="2" t="str">
        <f>Plantilla!$M$10</f>
        <v>042_25</v>
      </c>
      <c r="Q48" s="2" t="str">
        <f>Plantilla!$O$10</f>
        <v>INSTITUTO DE ALTERNATIVAS PARA LOS JÓVENES (INDAJO)</v>
      </c>
      <c r="R48" s="39" t="str">
        <f>Plantilla!$M$12</f>
        <v>060</v>
      </c>
      <c r="S48" s="2" t="str">
        <f>Plantilla!$O$12</f>
        <v>PROGRAMAS Y ACCIONES CULTURALES, RECREATIVOS Y DEPORTIVAS</v>
      </c>
      <c r="T48" s="2">
        <v>3000</v>
      </c>
      <c r="U48" s="2" t="s">
        <v>259</v>
      </c>
      <c r="V48" s="32">
        <v>3111</v>
      </c>
      <c r="W48" s="32" t="s">
        <v>121</v>
      </c>
      <c r="X48" s="41" t="e">
        <f>Plantilla!#REF!</f>
        <v>#REF!</v>
      </c>
      <c r="Y48" s="2" t="e">
        <f>Plantilla!#REF!</f>
        <v>#REF!</v>
      </c>
      <c r="Z48" s="42">
        <f>Plantilla!AD132</f>
        <v>1315500</v>
      </c>
      <c r="AA48" s="42" t="e">
        <f>Plantilla!#REF!</f>
        <v>#REF!</v>
      </c>
      <c r="AB48" s="42" t="e">
        <f>Plantilla!#REF!</f>
        <v>#REF!</v>
      </c>
    </row>
    <row r="49" spans="1:28" ht="15.75" customHeight="1" x14ac:dyDescent="0.3">
      <c r="A49" s="2" t="e">
        <f t="shared" si="0"/>
        <v>#REF!</v>
      </c>
      <c r="D49" s="2">
        <f>Plantilla!$M$18</f>
        <v>2</v>
      </c>
      <c r="E49" s="39" t="str">
        <f>Plantilla!$O$18</f>
        <v>DESARROLLO SOCIAL</v>
      </c>
      <c r="F49" s="2">
        <f>Plantilla!$M$19</f>
        <v>2.7</v>
      </c>
      <c r="G49" s="39" t="str">
        <f>Plantilla!$O$19</f>
        <v>OTROS ASUNTOS SOCIALES</v>
      </c>
      <c r="H49" s="2" t="str">
        <f>Plantilla!$M$20</f>
        <v>2.7.1</v>
      </c>
      <c r="I49" s="39" t="str">
        <f>Plantilla!$O$20</f>
        <v>OTROS ASUNTOS SOCIALES</v>
      </c>
      <c r="J49" s="2" t="str">
        <f>Plantilla!$M$17</f>
        <v>R</v>
      </c>
      <c r="K49" s="39" t="str">
        <f>Plantilla!$O$17</f>
        <v>Específicos</v>
      </c>
      <c r="L49" s="2" t="str">
        <f>Plantilla!$M$9</f>
        <v>017_25</v>
      </c>
      <c r="M49" s="2" t="str">
        <f>Plantilla!$O$9</f>
        <v>INSTITUTO DE ALTERNATIVAS PARA LOS JÓVENES (INDAJO)</v>
      </c>
      <c r="N49" s="2">
        <f>Plantilla!$M$21</f>
        <v>1</v>
      </c>
      <c r="O49" s="2" t="str">
        <f>Plantilla!$O$21</f>
        <v>CORRESPONSABILIDAD SOCIAL (TRANSVERSAL)</v>
      </c>
      <c r="P49" s="2" t="str">
        <f>Plantilla!$M$10</f>
        <v>042_25</v>
      </c>
      <c r="Q49" s="2" t="str">
        <f>Plantilla!$O$10</f>
        <v>INSTITUTO DE ALTERNATIVAS PARA LOS JÓVENES (INDAJO)</v>
      </c>
      <c r="R49" s="39" t="str">
        <f>Plantilla!$M$12</f>
        <v>060</v>
      </c>
      <c r="S49" s="2" t="str">
        <f>Plantilla!$O$12</f>
        <v>PROGRAMAS Y ACCIONES CULTURALES, RECREATIVOS Y DEPORTIVAS</v>
      </c>
      <c r="T49" s="2">
        <v>3000</v>
      </c>
      <c r="U49" s="2" t="s">
        <v>259</v>
      </c>
      <c r="V49" s="32">
        <v>3121</v>
      </c>
      <c r="W49" s="32" t="s">
        <v>122</v>
      </c>
      <c r="X49" s="41" t="e">
        <f>Plantilla!#REF!</f>
        <v>#REF!</v>
      </c>
      <c r="Y49" s="2" t="e">
        <f>Plantilla!#REF!</f>
        <v>#REF!</v>
      </c>
      <c r="Z49" s="42">
        <f>Plantilla!AD133</f>
        <v>0</v>
      </c>
      <c r="AA49" s="42" t="e">
        <f>Plantilla!#REF!</f>
        <v>#REF!</v>
      </c>
      <c r="AB49" s="42" t="e">
        <f>Plantilla!#REF!</f>
        <v>#REF!</v>
      </c>
    </row>
    <row r="50" spans="1:28" ht="15.75" customHeight="1" x14ac:dyDescent="0.3">
      <c r="A50" s="2" t="e">
        <f t="shared" si="0"/>
        <v>#REF!</v>
      </c>
      <c r="D50" s="2">
        <f>Plantilla!$M$18</f>
        <v>2</v>
      </c>
      <c r="E50" s="39" t="str">
        <f>Plantilla!$O$18</f>
        <v>DESARROLLO SOCIAL</v>
      </c>
      <c r="F50" s="2">
        <f>Plantilla!$M$19</f>
        <v>2.7</v>
      </c>
      <c r="G50" s="39" t="str">
        <f>Plantilla!$O$19</f>
        <v>OTROS ASUNTOS SOCIALES</v>
      </c>
      <c r="H50" s="2" t="str">
        <f>Plantilla!$M$20</f>
        <v>2.7.1</v>
      </c>
      <c r="I50" s="39" t="str">
        <f>Plantilla!$O$20</f>
        <v>OTROS ASUNTOS SOCIALES</v>
      </c>
      <c r="J50" s="2" t="str">
        <f>Plantilla!$M$17</f>
        <v>R</v>
      </c>
      <c r="K50" s="39" t="str">
        <f>Plantilla!$O$17</f>
        <v>Específicos</v>
      </c>
      <c r="L50" s="2" t="str">
        <f>Plantilla!$M$9</f>
        <v>017_25</v>
      </c>
      <c r="M50" s="2" t="str">
        <f>Plantilla!$O$9</f>
        <v>INSTITUTO DE ALTERNATIVAS PARA LOS JÓVENES (INDAJO)</v>
      </c>
      <c r="N50" s="2">
        <f>Plantilla!$M$21</f>
        <v>1</v>
      </c>
      <c r="O50" s="2" t="str">
        <f>Plantilla!$O$21</f>
        <v>CORRESPONSABILIDAD SOCIAL (TRANSVERSAL)</v>
      </c>
      <c r="P50" s="2" t="str">
        <f>Plantilla!$M$10</f>
        <v>042_25</v>
      </c>
      <c r="Q50" s="2" t="str">
        <f>Plantilla!$O$10</f>
        <v>INSTITUTO DE ALTERNATIVAS PARA LOS JÓVENES (INDAJO)</v>
      </c>
      <c r="R50" s="39" t="str">
        <f>Plantilla!$M$12</f>
        <v>060</v>
      </c>
      <c r="S50" s="2" t="str">
        <f>Plantilla!$O$12</f>
        <v>PROGRAMAS Y ACCIONES CULTURALES, RECREATIVOS Y DEPORTIVAS</v>
      </c>
      <c r="T50" s="2">
        <v>3000</v>
      </c>
      <c r="U50" s="2" t="s">
        <v>259</v>
      </c>
      <c r="V50" s="32">
        <v>3141</v>
      </c>
      <c r="W50" s="32" t="s">
        <v>123</v>
      </c>
      <c r="X50" s="41" t="e">
        <f>Plantilla!#REF!</f>
        <v>#REF!</v>
      </c>
      <c r="Y50" s="2" t="e">
        <f>Plantilla!#REF!</f>
        <v>#REF!</v>
      </c>
      <c r="Z50" s="42">
        <f>Plantilla!AD134</f>
        <v>0</v>
      </c>
      <c r="AA50" s="42" t="e">
        <f>Plantilla!#REF!</f>
        <v>#REF!</v>
      </c>
      <c r="AB50" s="42" t="e">
        <f>Plantilla!#REF!</f>
        <v>#REF!</v>
      </c>
    </row>
    <row r="51" spans="1:28" ht="15.75" customHeight="1" x14ac:dyDescent="0.3">
      <c r="A51" s="2" t="e">
        <f t="shared" si="0"/>
        <v>#REF!</v>
      </c>
      <c r="D51" s="2">
        <f>Plantilla!$M$18</f>
        <v>2</v>
      </c>
      <c r="E51" s="39" t="str">
        <f>Plantilla!$O$18</f>
        <v>DESARROLLO SOCIAL</v>
      </c>
      <c r="F51" s="2">
        <f>Plantilla!$M$19</f>
        <v>2.7</v>
      </c>
      <c r="G51" s="39" t="str">
        <f>Plantilla!$O$19</f>
        <v>OTROS ASUNTOS SOCIALES</v>
      </c>
      <c r="H51" s="2" t="str">
        <f>Plantilla!$M$20</f>
        <v>2.7.1</v>
      </c>
      <c r="I51" s="39" t="str">
        <f>Plantilla!$O$20</f>
        <v>OTROS ASUNTOS SOCIALES</v>
      </c>
      <c r="J51" s="2" t="str">
        <f>Plantilla!$M$17</f>
        <v>R</v>
      </c>
      <c r="K51" s="39" t="str">
        <f>Plantilla!$O$17</f>
        <v>Específicos</v>
      </c>
      <c r="L51" s="2" t="str">
        <f>Plantilla!$M$9</f>
        <v>017_25</v>
      </c>
      <c r="M51" s="2" t="str">
        <f>Plantilla!$O$9</f>
        <v>INSTITUTO DE ALTERNATIVAS PARA LOS JÓVENES (INDAJO)</v>
      </c>
      <c r="N51" s="2">
        <f>Plantilla!$M$21</f>
        <v>1</v>
      </c>
      <c r="O51" s="2" t="str">
        <f>Plantilla!$O$21</f>
        <v>CORRESPONSABILIDAD SOCIAL (TRANSVERSAL)</v>
      </c>
      <c r="P51" s="2" t="str">
        <f>Plantilla!$M$10</f>
        <v>042_25</v>
      </c>
      <c r="Q51" s="2" t="str">
        <f>Plantilla!$O$10</f>
        <v>INSTITUTO DE ALTERNATIVAS PARA LOS JÓVENES (INDAJO)</v>
      </c>
      <c r="R51" s="39" t="str">
        <f>Plantilla!$M$12</f>
        <v>060</v>
      </c>
      <c r="S51" s="2" t="str">
        <f>Plantilla!$O$12</f>
        <v>PROGRAMAS Y ACCIONES CULTURALES, RECREATIVOS Y DEPORTIVAS</v>
      </c>
      <c r="T51" s="2">
        <v>3000</v>
      </c>
      <c r="U51" s="2" t="s">
        <v>259</v>
      </c>
      <c r="V51" s="32">
        <v>3151</v>
      </c>
      <c r="W51" s="32" t="s">
        <v>124</v>
      </c>
      <c r="X51" s="41" t="e">
        <f>Plantilla!#REF!</f>
        <v>#REF!</v>
      </c>
      <c r="Y51" s="2" t="e">
        <f>Plantilla!#REF!</f>
        <v>#REF!</v>
      </c>
      <c r="Z51" s="42">
        <f>Plantilla!AD135</f>
        <v>0</v>
      </c>
      <c r="AA51" s="42" t="e">
        <f>Plantilla!#REF!</f>
        <v>#REF!</v>
      </c>
      <c r="AB51" s="42" t="e">
        <f>Plantilla!#REF!</f>
        <v>#REF!</v>
      </c>
    </row>
    <row r="52" spans="1:28" ht="15.75" customHeight="1" x14ac:dyDescent="0.3">
      <c r="A52" s="2" t="e">
        <f t="shared" si="0"/>
        <v>#REF!</v>
      </c>
      <c r="D52" s="2">
        <f>Plantilla!$M$18</f>
        <v>2</v>
      </c>
      <c r="E52" s="39" t="str">
        <f>Plantilla!$O$18</f>
        <v>DESARROLLO SOCIAL</v>
      </c>
      <c r="F52" s="2">
        <f>Plantilla!$M$19</f>
        <v>2.7</v>
      </c>
      <c r="G52" s="39" t="str">
        <f>Plantilla!$O$19</f>
        <v>OTROS ASUNTOS SOCIALES</v>
      </c>
      <c r="H52" s="2" t="str">
        <f>Plantilla!$M$20</f>
        <v>2.7.1</v>
      </c>
      <c r="I52" s="39" t="str">
        <f>Plantilla!$O$20</f>
        <v>OTROS ASUNTOS SOCIALES</v>
      </c>
      <c r="J52" s="2" t="str">
        <f>Plantilla!$M$17</f>
        <v>R</v>
      </c>
      <c r="K52" s="39" t="str">
        <f>Plantilla!$O$17</f>
        <v>Específicos</v>
      </c>
      <c r="L52" s="2" t="str">
        <f>Plantilla!$M$9</f>
        <v>017_25</v>
      </c>
      <c r="M52" s="2" t="str">
        <f>Plantilla!$O$9</f>
        <v>INSTITUTO DE ALTERNATIVAS PARA LOS JÓVENES (INDAJO)</v>
      </c>
      <c r="N52" s="2">
        <f>Plantilla!$M$21</f>
        <v>1</v>
      </c>
      <c r="O52" s="2" t="str">
        <f>Plantilla!$O$21</f>
        <v>CORRESPONSABILIDAD SOCIAL (TRANSVERSAL)</v>
      </c>
      <c r="P52" s="2" t="str">
        <f>Plantilla!$M$10</f>
        <v>042_25</v>
      </c>
      <c r="Q52" s="2" t="str">
        <f>Plantilla!$O$10</f>
        <v>INSTITUTO DE ALTERNATIVAS PARA LOS JÓVENES (INDAJO)</v>
      </c>
      <c r="R52" s="39" t="str">
        <f>Plantilla!$M$12</f>
        <v>060</v>
      </c>
      <c r="S52" s="2" t="str">
        <f>Plantilla!$O$12</f>
        <v>PROGRAMAS Y ACCIONES CULTURALES, RECREATIVOS Y DEPORTIVAS</v>
      </c>
      <c r="T52" s="2">
        <v>3000</v>
      </c>
      <c r="U52" s="2" t="s">
        <v>259</v>
      </c>
      <c r="V52" s="32">
        <v>3161</v>
      </c>
      <c r="W52" s="32" t="s">
        <v>125</v>
      </c>
      <c r="X52" s="41" t="e">
        <f>Plantilla!#REF!</f>
        <v>#REF!</v>
      </c>
      <c r="Y52" s="2" t="e">
        <f>Plantilla!#REF!</f>
        <v>#REF!</v>
      </c>
      <c r="Z52" s="42">
        <f>Plantilla!AD136</f>
        <v>0</v>
      </c>
      <c r="AA52" s="42" t="e">
        <f>Plantilla!#REF!</f>
        <v>#REF!</v>
      </c>
      <c r="AB52" s="42" t="e">
        <f>Plantilla!#REF!</f>
        <v>#REF!</v>
      </c>
    </row>
    <row r="53" spans="1:28" ht="15.75" customHeight="1" x14ac:dyDescent="0.3">
      <c r="A53" s="2" t="e">
        <f t="shared" si="0"/>
        <v>#REF!</v>
      </c>
      <c r="D53" s="2">
        <f>Plantilla!$M$18</f>
        <v>2</v>
      </c>
      <c r="E53" s="39" t="str">
        <f>Plantilla!$O$18</f>
        <v>DESARROLLO SOCIAL</v>
      </c>
      <c r="F53" s="2">
        <f>Plantilla!$M$19</f>
        <v>2.7</v>
      </c>
      <c r="G53" s="39" t="str">
        <f>Plantilla!$O$19</f>
        <v>OTROS ASUNTOS SOCIALES</v>
      </c>
      <c r="H53" s="2" t="str">
        <f>Plantilla!$M$20</f>
        <v>2.7.1</v>
      </c>
      <c r="I53" s="39" t="str">
        <f>Plantilla!$O$20</f>
        <v>OTROS ASUNTOS SOCIALES</v>
      </c>
      <c r="J53" s="2" t="str">
        <f>Plantilla!$M$17</f>
        <v>R</v>
      </c>
      <c r="K53" s="39" t="str">
        <f>Plantilla!$O$17</f>
        <v>Específicos</v>
      </c>
      <c r="L53" s="2" t="str">
        <f>Plantilla!$M$9</f>
        <v>017_25</v>
      </c>
      <c r="M53" s="2" t="str">
        <f>Plantilla!$O$9</f>
        <v>INSTITUTO DE ALTERNATIVAS PARA LOS JÓVENES (INDAJO)</v>
      </c>
      <c r="N53" s="2">
        <f>Plantilla!$M$21</f>
        <v>1</v>
      </c>
      <c r="O53" s="2" t="str">
        <f>Plantilla!$O$21</f>
        <v>CORRESPONSABILIDAD SOCIAL (TRANSVERSAL)</v>
      </c>
      <c r="P53" s="2" t="str">
        <f>Plantilla!$M$10</f>
        <v>042_25</v>
      </c>
      <c r="Q53" s="2" t="str">
        <f>Plantilla!$O$10</f>
        <v>INSTITUTO DE ALTERNATIVAS PARA LOS JÓVENES (INDAJO)</v>
      </c>
      <c r="R53" s="39" t="str">
        <f>Plantilla!$M$12</f>
        <v>060</v>
      </c>
      <c r="S53" s="2" t="str">
        <f>Plantilla!$O$12</f>
        <v>PROGRAMAS Y ACCIONES CULTURALES, RECREATIVOS Y DEPORTIVAS</v>
      </c>
      <c r="T53" s="2">
        <v>3000</v>
      </c>
      <c r="U53" s="2" t="s">
        <v>259</v>
      </c>
      <c r="V53" s="32">
        <v>3181</v>
      </c>
      <c r="W53" s="32" t="s">
        <v>126</v>
      </c>
      <c r="X53" s="41" t="e">
        <f>Plantilla!#REF!</f>
        <v>#REF!</v>
      </c>
      <c r="Y53" s="2" t="e">
        <f>Plantilla!#REF!</f>
        <v>#REF!</v>
      </c>
      <c r="Z53" s="42">
        <f>Plantilla!AD137</f>
        <v>18000</v>
      </c>
      <c r="AA53" s="42" t="e">
        <f>Plantilla!#REF!</f>
        <v>#REF!</v>
      </c>
      <c r="AB53" s="42" t="e">
        <f>Plantilla!#REF!</f>
        <v>#REF!</v>
      </c>
    </row>
    <row r="54" spans="1:28" ht="15.75" customHeight="1" x14ac:dyDescent="0.3">
      <c r="A54" s="2" t="e">
        <f t="shared" si="0"/>
        <v>#REF!</v>
      </c>
      <c r="D54" s="2">
        <f>Plantilla!$M$18</f>
        <v>2</v>
      </c>
      <c r="E54" s="39" t="str">
        <f>Plantilla!$O$18</f>
        <v>DESARROLLO SOCIAL</v>
      </c>
      <c r="F54" s="2">
        <f>Plantilla!$M$19</f>
        <v>2.7</v>
      </c>
      <c r="G54" s="39" t="str">
        <f>Plantilla!$O$19</f>
        <v>OTROS ASUNTOS SOCIALES</v>
      </c>
      <c r="H54" s="2" t="str">
        <f>Plantilla!$M$20</f>
        <v>2.7.1</v>
      </c>
      <c r="I54" s="39" t="str">
        <f>Plantilla!$O$20</f>
        <v>OTROS ASUNTOS SOCIALES</v>
      </c>
      <c r="J54" s="2" t="str">
        <f>Plantilla!$M$17</f>
        <v>R</v>
      </c>
      <c r="K54" s="39" t="str">
        <f>Plantilla!$O$17</f>
        <v>Específicos</v>
      </c>
      <c r="L54" s="2" t="str">
        <f>Plantilla!$M$9</f>
        <v>017_25</v>
      </c>
      <c r="M54" s="2" t="str">
        <f>Plantilla!$O$9</f>
        <v>INSTITUTO DE ALTERNATIVAS PARA LOS JÓVENES (INDAJO)</v>
      </c>
      <c r="N54" s="2">
        <f>Plantilla!$M$21</f>
        <v>1</v>
      </c>
      <c r="O54" s="2" t="str">
        <f>Plantilla!$O$21</f>
        <v>CORRESPONSABILIDAD SOCIAL (TRANSVERSAL)</v>
      </c>
      <c r="P54" s="2" t="str">
        <f>Plantilla!$M$10</f>
        <v>042_25</v>
      </c>
      <c r="Q54" s="2" t="str">
        <f>Plantilla!$O$10</f>
        <v>INSTITUTO DE ALTERNATIVAS PARA LOS JÓVENES (INDAJO)</v>
      </c>
      <c r="R54" s="39" t="str">
        <f>Plantilla!$M$12</f>
        <v>060</v>
      </c>
      <c r="S54" s="2" t="str">
        <f>Plantilla!$O$12</f>
        <v>PROGRAMAS Y ACCIONES CULTURALES, RECREATIVOS Y DEPORTIVAS</v>
      </c>
      <c r="T54" s="2">
        <v>3000</v>
      </c>
      <c r="U54" s="2" t="s">
        <v>259</v>
      </c>
      <c r="V54" s="32">
        <v>3221</v>
      </c>
      <c r="W54" s="32" t="s">
        <v>127</v>
      </c>
      <c r="X54" s="41" t="e">
        <f>Plantilla!#REF!</f>
        <v>#REF!</v>
      </c>
      <c r="Y54" s="2" t="e">
        <f>Plantilla!#REF!</f>
        <v>#REF!</v>
      </c>
      <c r="Z54" s="42">
        <f>Plantilla!AD138</f>
        <v>0</v>
      </c>
      <c r="AA54" s="42" t="e">
        <f>Plantilla!#REF!</f>
        <v>#REF!</v>
      </c>
      <c r="AB54" s="42" t="e">
        <f>Plantilla!#REF!</f>
        <v>#REF!</v>
      </c>
    </row>
    <row r="55" spans="1:28" ht="15.75" customHeight="1" x14ac:dyDescent="0.3">
      <c r="A55" s="2" t="e">
        <f t="shared" si="0"/>
        <v>#REF!</v>
      </c>
      <c r="D55" s="2">
        <f>Plantilla!$M$18</f>
        <v>2</v>
      </c>
      <c r="E55" s="39" t="str">
        <f>Plantilla!$O$18</f>
        <v>DESARROLLO SOCIAL</v>
      </c>
      <c r="F55" s="2">
        <f>Plantilla!$M$19</f>
        <v>2.7</v>
      </c>
      <c r="G55" s="39" t="str">
        <f>Plantilla!$O$19</f>
        <v>OTROS ASUNTOS SOCIALES</v>
      </c>
      <c r="H55" s="2" t="str">
        <f>Plantilla!$M$20</f>
        <v>2.7.1</v>
      </c>
      <c r="I55" s="39" t="str">
        <f>Plantilla!$O$20</f>
        <v>OTROS ASUNTOS SOCIALES</v>
      </c>
      <c r="J55" s="2" t="str">
        <f>Plantilla!$M$17</f>
        <v>R</v>
      </c>
      <c r="K55" s="39" t="str">
        <f>Plantilla!$O$17</f>
        <v>Específicos</v>
      </c>
      <c r="L55" s="2" t="str">
        <f>Plantilla!$M$9</f>
        <v>017_25</v>
      </c>
      <c r="M55" s="2" t="str">
        <f>Plantilla!$O$9</f>
        <v>INSTITUTO DE ALTERNATIVAS PARA LOS JÓVENES (INDAJO)</v>
      </c>
      <c r="N55" s="2">
        <f>Plantilla!$M$21</f>
        <v>1</v>
      </c>
      <c r="O55" s="2" t="str">
        <f>Plantilla!$O$21</f>
        <v>CORRESPONSABILIDAD SOCIAL (TRANSVERSAL)</v>
      </c>
      <c r="P55" s="2" t="str">
        <f>Plantilla!$M$10</f>
        <v>042_25</v>
      </c>
      <c r="Q55" s="2" t="str">
        <f>Plantilla!$O$10</f>
        <v>INSTITUTO DE ALTERNATIVAS PARA LOS JÓVENES (INDAJO)</v>
      </c>
      <c r="R55" s="39" t="str">
        <f>Plantilla!$M$12</f>
        <v>060</v>
      </c>
      <c r="S55" s="2" t="str">
        <f>Plantilla!$O$12</f>
        <v>PROGRAMAS Y ACCIONES CULTURALES, RECREATIVOS Y DEPORTIVAS</v>
      </c>
      <c r="T55" s="2">
        <v>3000</v>
      </c>
      <c r="U55" s="2" t="s">
        <v>259</v>
      </c>
      <c r="V55" s="32">
        <v>3231</v>
      </c>
      <c r="W55" s="32" t="s">
        <v>128</v>
      </c>
      <c r="X55" s="41" t="e">
        <f>Plantilla!#REF!</f>
        <v>#REF!</v>
      </c>
      <c r="Y55" s="2" t="e">
        <f>Plantilla!#REF!</f>
        <v>#REF!</v>
      </c>
      <c r="Z55" s="42">
        <f>Plantilla!AD139</f>
        <v>0</v>
      </c>
      <c r="AA55" s="42" t="e">
        <f>Plantilla!#REF!</f>
        <v>#REF!</v>
      </c>
      <c r="AB55" s="42" t="e">
        <f>Plantilla!#REF!</f>
        <v>#REF!</v>
      </c>
    </row>
    <row r="56" spans="1:28" ht="15.75" customHeight="1" x14ac:dyDescent="0.3">
      <c r="A56" s="2" t="e">
        <f t="shared" si="0"/>
        <v>#REF!</v>
      </c>
      <c r="D56" s="2">
        <f>Plantilla!$M$18</f>
        <v>2</v>
      </c>
      <c r="E56" s="39" t="str">
        <f>Plantilla!$O$18</f>
        <v>DESARROLLO SOCIAL</v>
      </c>
      <c r="F56" s="2">
        <f>Plantilla!$M$19</f>
        <v>2.7</v>
      </c>
      <c r="G56" s="39" t="str">
        <f>Plantilla!$O$19</f>
        <v>OTROS ASUNTOS SOCIALES</v>
      </c>
      <c r="H56" s="2" t="str">
        <f>Plantilla!$M$20</f>
        <v>2.7.1</v>
      </c>
      <c r="I56" s="39" t="str">
        <f>Plantilla!$O$20</f>
        <v>OTROS ASUNTOS SOCIALES</v>
      </c>
      <c r="J56" s="2" t="str">
        <f>Plantilla!$M$17</f>
        <v>R</v>
      </c>
      <c r="K56" s="39" t="str">
        <f>Plantilla!$O$17</f>
        <v>Específicos</v>
      </c>
      <c r="L56" s="2" t="str">
        <f>Plantilla!$M$9</f>
        <v>017_25</v>
      </c>
      <c r="M56" s="2" t="str">
        <f>Plantilla!$O$9</f>
        <v>INSTITUTO DE ALTERNATIVAS PARA LOS JÓVENES (INDAJO)</v>
      </c>
      <c r="N56" s="2">
        <f>Plantilla!$M$21</f>
        <v>1</v>
      </c>
      <c r="O56" s="2" t="str">
        <f>Plantilla!$O$21</f>
        <v>CORRESPONSABILIDAD SOCIAL (TRANSVERSAL)</v>
      </c>
      <c r="P56" s="2" t="str">
        <f>Plantilla!$M$10</f>
        <v>042_25</v>
      </c>
      <c r="Q56" s="2" t="str">
        <f>Plantilla!$O$10</f>
        <v>INSTITUTO DE ALTERNATIVAS PARA LOS JÓVENES (INDAJO)</v>
      </c>
      <c r="R56" s="39" t="str">
        <f>Plantilla!$M$12</f>
        <v>060</v>
      </c>
      <c r="S56" s="2" t="str">
        <f>Plantilla!$O$12</f>
        <v>PROGRAMAS Y ACCIONES CULTURALES, RECREATIVOS Y DEPORTIVAS</v>
      </c>
      <c r="T56" s="2">
        <v>3000</v>
      </c>
      <c r="U56" s="2" t="s">
        <v>259</v>
      </c>
      <c r="V56" s="32">
        <v>3251</v>
      </c>
      <c r="W56" s="32" t="s">
        <v>129</v>
      </c>
      <c r="X56" s="41" t="e">
        <f>Plantilla!#REF!</f>
        <v>#REF!</v>
      </c>
      <c r="Y56" s="2" t="e">
        <f>Plantilla!#REF!</f>
        <v>#REF!</v>
      </c>
      <c r="Z56" s="42">
        <f>Plantilla!AD140</f>
        <v>0</v>
      </c>
      <c r="AA56" s="42" t="e">
        <f>Plantilla!#REF!</f>
        <v>#REF!</v>
      </c>
      <c r="AB56" s="42" t="e">
        <f>Plantilla!#REF!</f>
        <v>#REF!</v>
      </c>
    </row>
    <row r="57" spans="1:28" ht="15.75" customHeight="1" x14ac:dyDescent="0.3">
      <c r="A57" s="2" t="e">
        <f t="shared" si="0"/>
        <v>#REF!</v>
      </c>
      <c r="D57" s="2">
        <f>Plantilla!$M$18</f>
        <v>2</v>
      </c>
      <c r="E57" s="39" t="str">
        <f>Plantilla!$O$18</f>
        <v>DESARROLLO SOCIAL</v>
      </c>
      <c r="F57" s="2">
        <f>Plantilla!$M$19</f>
        <v>2.7</v>
      </c>
      <c r="G57" s="39" t="str">
        <f>Plantilla!$O$19</f>
        <v>OTROS ASUNTOS SOCIALES</v>
      </c>
      <c r="H57" s="2" t="str">
        <f>Plantilla!$M$20</f>
        <v>2.7.1</v>
      </c>
      <c r="I57" s="39" t="str">
        <f>Plantilla!$O$20</f>
        <v>OTROS ASUNTOS SOCIALES</v>
      </c>
      <c r="J57" s="2" t="str">
        <f>Plantilla!$M$17</f>
        <v>R</v>
      </c>
      <c r="K57" s="39" t="str">
        <f>Plantilla!$O$17</f>
        <v>Específicos</v>
      </c>
      <c r="L57" s="2" t="str">
        <f>Plantilla!$M$9</f>
        <v>017_25</v>
      </c>
      <c r="M57" s="2" t="str">
        <f>Plantilla!$O$9</f>
        <v>INSTITUTO DE ALTERNATIVAS PARA LOS JÓVENES (INDAJO)</v>
      </c>
      <c r="N57" s="2">
        <f>Plantilla!$M$21</f>
        <v>1</v>
      </c>
      <c r="O57" s="2" t="str">
        <f>Plantilla!$O$21</f>
        <v>CORRESPONSABILIDAD SOCIAL (TRANSVERSAL)</v>
      </c>
      <c r="P57" s="2" t="str">
        <f>Plantilla!$M$10</f>
        <v>042_25</v>
      </c>
      <c r="Q57" s="2" t="str">
        <f>Plantilla!$O$10</f>
        <v>INSTITUTO DE ALTERNATIVAS PARA LOS JÓVENES (INDAJO)</v>
      </c>
      <c r="R57" s="39" t="str">
        <f>Plantilla!$M$12</f>
        <v>060</v>
      </c>
      <c r="S57" s="2" t="str">
        <f>Plantilla!$O$12</f>
        <v>PROGRAMAS Y ACCIONES CULTURALES, RECREATIVOS Y DEPORTIVAS</v>
      </c>
      <c r="T57" s="2">
        <v>3000</v>
      </c>
      <c r="U57" s="2" t="s">
        <v>259</v>
      </c>
      <c r="V57" s="32">
        <v>3261</v>
      </c>
      <c r="W57" s="32" t="s">
        <v>130</v>
      </c>
      <c r="X57" s="41" t="e">
        <f>Plantilla!#REF!</f>
        <v>#REF!</v>
      </c>
      <c r="Y57" s="2" t="e">
        <f>Plantilla!#REF!</f>
        <v>#REF!</v>
      </c>
      <c r="Z57" s="42">
        <f>Plantilla!AD141</f>
        <v>72000</v>
      </c>
      <c r="AA57" s="42" t="e">
        <f>Plantilla!#REF!</f>
        <v>#REF!</v>
      </c>
      <c r="AB57" s="42" t="e">
        <f>Plantilla!#REF!</f>
        <v>#REF!</v>
      </c>
    </row>
    <row r="58" spans="1:28" ht="15.75" customHeight="1" x14ac:dyDescent="0.3">
      <c r="A58" s="2" t="e">
        <f t="shared" si="0"/>
        <v>#REF!</v>
      </c>
      <c r="D58" s="2">
        <f>Plantilla!$M$18</f>
        <v>2</v>
      </c>
      <c r="E58" s="39" t="str">
        <f>Plantilla!$O$18</f>
        <v>DESARROLLO SOCIAL</v>
      </c>
      <c r="F58" s="2">
        <f>Plantilla!$M$19</f>
        <v>2.7</v>
      </c>
      <c r="G58" s="39" t="str">
        <f>Plantilla!$O$19</f>
        <v>OTROS ASUNTOS SOCIALES</v>
      </c>
      <c r="H58" s="2" t="str">
        <f>Plantilla!$M$20</f>
        <v>2.7.1</v>
      </c>
      <c r="I58" s="39" t="str">
        <f>Plantilla!$O$20</f>
        <v>OTROS ASUNTOS SOCIALES</v>
      </c>
      <c r="J58" s="2" t="str">
        <f>Plantilla!$M$17</f>
        <v>R</v>
      </c>
      <c r="K58" s="39" t="str">
        <f>Plantilla!$O$17</f>
        <v>Específicos</v>
      </c>
      <c r="L58" s="2" t="str">
        <f>Plantilla!$M$9</f>
        <v>017_25</v>
      </c>
      <c r="M58" s="2" t="str">
        <f>Plantilla!$O$9</f>
        <v>INSTITUTO DE ALTERNATIVAS PARA LOS JÓVENES (INDAJO)</v>
      </c>
      <c r="N58" s="2">
        <f>Plantilla!$M$21</f>
        <v>1</v>
      </c>
      <c r="O58" s="2" t="str">
        <f>Plantilla!$O$21</f>
        <v>CORRESPONSABILIDAD SOCIAL (TRANSVERSAL)</v>
      </c>
      <c r="P58" s="2" t="str">
        <f>Plantilla!$M$10</f>
        <v>042_25</v>
      </c>
      <c r="Q58" s="2" t="str">
        <f>Plantilla!$O$10</f>
        <v>INSTITUTO DE ALTERNATIVAS PARA LOS JÓVENES (INDAJO)</v>
      </c>
      <c r="R58" s="39" t="str">
        <f>Plantilla!$M$12</f>
        <v>060</v>
      </c>
      <c r="S58" s="2" t="str">
        <f>Plantilla!$O$12</f>
        <v>PROGRAMAS Y ACCIONES CULTURALES, RECREATIVOS Y DEPORTIVAS</v>
      </c>
      <c r="T58" s="2">
        <v>3000</v>
      </c>
      <c r="U58" s="2" t="s">
        <v>259</v>
      </c>
      <c r="V58" s="32">
        <v>3271</v>
      </c>
      <c r="W58" s="32" t="s">
        <v>132</v>
      </c>
      <c r="X58" s="41" t="e">
        <f>Plantilla!#REF!</f>
        <v>#REF!</v>
      </c>
      <c r="Y58" s="2" t="e">
        <f>Plantilla!#REF!</f>
        <v>#REF!</v>
      </c>
      <c r="Z58" s="42">
        <f>Plantilla!AD142</f>
        <v>0</v>
      </c>
      <c r="AA58" s="42" t="e">
        <f>Plantilla!#REF!</f>
        <v>#REF!</v>
      </c>
      <c r="AB58" s="42" t="e">
        <f>Plantilla!#REF!</f>
        <v>#REF!</v>
      </c>
    </row>
    <row r="59" spans="1:28" ht="15.75" customHeight="1" x14ac:dyDescent="0.3">
      <c r="A59" s="2" t="e">
        <f t="shared" si="0"/>
        <v>#REF!</v>
      </c>
      <c r="D59" s="2">
        <f>Plantilla!$M$18</f>
        <v>2</v>
      </c>
      <c r="E59" s="39" t="str">
        <f>Plantilla!$O$18</f>
        <v>DESARROLLO SOCIAL</v>
      </c>
      <c r="F59" s="2">
        <f>Plantilla!$M$19</f>
        <v>2.7</v>
      </c>
      <c r="G59" s="39" t="str">
        <f>Plantilla!$O$19</f>
        <v>OTROS ASUNTOS SOCIALES</v>
      </c>
      <c r="H59" s="2" t="str">
        <f>Plantilla!$M$20</f>
        <v>2.7.1</v>
      </c>
      <c r="I59" s="39" t="str">
        <f>Plantilla!$O$20</f>
        <v>OTROS ASUNTOS SOCIALES</v>
      </c>
      <c r="J59" s="2" t="str">
        <f>Plantilla!$M$17</f>
        <v>R</v>
      </c>
      <c r="K59" s="39" t="str">
        <f>Plantilla!$O$17</f>
        <v>Específicos</v>
      </c>
      <c r="L59" s="2" t="str">
        <f>Plantilla!$M$9</f>
        <v>017_25</v>
      </c>
      <c r="M59" s="2" t="str">
        <f>Plantilla!$O$9</f>
        <v>INSTITUTO DE ALTERNATIVAS PARA LOS JÓVENES (INDAJO)</v>
      </c>
      <c r="N59" s="2">
        <f>Plantilla!$M$21</f>
        <v>1</v>
      </c>
      <c r="O59" s="2" t="str">
        <f>Plantilla!$O$21</f>
        <v>CORRESPONSABILIDAD SOCIAL (TRANSVERSAL)</v>
      </c>
      <c r="P59" s="2" t="str">
        <f>Plantilla!$M$10</f>
        <v>042_25</v>
      </c>
      <c r="Q59" s="2" t="str">
        <f>Plantilla!$O$10</f>
        <v>INSTITUTO DE ALTERNATIVAS PARA LOS JÓVENES (INDAJO)</v>
      </c>
      <c r="R59" s="39" t="str">
        <f>Plantilla!$M$12</f>
        <v>060</v>
      </c>
      <c r="S59" s="2" t="str">
        <f>Plantilla!$O$12</f>
        <v>PROGRAMAS Y ACCIONES CULTURALES, RECREATIVOS Y DEPORTIVAS</v>
      </c>
      <c r="T59" s="2">
        <v>3000</v>
      </c>
      <c r="U59" s="2" t="s">
        <v>259</v>
      </c>
      <c r="V59" s="32">
        <v>3291</v>
      </c>
      <c r="W59" s="32" t="s">
        <v>133</v>
      </c>
      <c r="X59" s="41" t="e">
        <f>Plantilla!#REF!</f>
        <v>#REF!</v>
      </c>
      <c r="Y59" s="2" t="e">
        <f>Plantilla!#REF!</f>
        <v>#REF!</v>
      </c>
      <c r="Z59" s="42">
        <f>Plantilla!AD143</f>
        <v>0</v>
      </c>
      <c r="AA59" s="42" t="e">
        <f>Plantilla!#REF!</f>
        <v>#REF!</v>
      </c>
      <c r="AB59" s="42" t="e">
        <f>Plantilla!#REF!</f>
        <v>#REF!</v>
      </c>
    </row>
    <row r="60" spans="1:28" ht="15.75" customHeight="1" x14ac:dyDescent="0.3">
      <c r="A60" s="2" t="e">
        <f t="shared" si="0"/>
        <v>#REF!</v>
      </c>
      <c r="D60" s="2">
        <f>Plantilla!$M$18</f>
        <v>2</v>
      </c>
      <c r="E60" s="39" t="str">
        <f>Plantilla!$O$18</f>
        <v>DESARROLLO SOCIAL</v>
      </c>
      <c r="F60" s="2">
        <f>Plantilla!$M$19</f>
        <v>2.7</v>
      </c>
      <c r="G60" s="39" t="str">
        <f>Plantilla!$O$19</f>
        <v>OTROS ASUNTOS SOCIALES</v>
      </c>
      <c r="H60" s="2" t="str">
        <f>Plantilla!$M$20</f>
        <v>2.7.1</v>
      </c>
      <c r="I60" s="39" t="str">
        <f>Plantilla!$O$20</f>
        <v>OTROS ASUNTOS SOCIALES</v>
      </c>
      <c r="J60" s="2" t="str">
        <f>Plantilla!$M$17</f>
        <v>R</v>
      </c>
      <c r="K60" s="39" t="str">
        <f>Plantilla!$O$17</f>
        <v>Específicos</v>
      </c>
      <c r="L60" s="2" t="str">
        <f>Plantilla!$M$9</f>
        <v>017_25</v>
      </c>
      <c r="M60" s="2" t="str">
        <f>Plantilla!$O$9</f>
        <v>INSTITUTO DE ALTERNATIVAS PARA LOS JÓVENES (INDAJO)</v>
      </c>
      <c r="N60" s="2">
        <f>Plantilla!$M$21</f>
        <v>1</v>
      </c>
      <c r="O60" s="2" t="str">
        <f>Plantilla!$O$21</f>
        <v>CORRESPONSABILIDAD SOCIAL (TRANSVERSAL)</v>
      </c>
      <c r="P60" s="2" t="str">
        <f>Plantilla!$M$10</f>
        <v>042_25</v>
      </c>
      <c r="Q60" s="2" t="str">
        <f>Plantilla!$O$10</f>
        <v>INSTITUTO DE ALTERNATIVAS PARA LOS JÓVENES (INDAJO)</v>
      </c>
      <c r="R60" s="39" t="str">
        <f>Plantilla!$M$12</f>
        <v>060</v>
      </c>
      <c r="S60" s="2" t="str">
        <f>Plantilla!$O$12</f>
        <v>PROGRAMAS Y ACCIONES CULTURALES, RECREATIVOS Y DEPORTIVAS</v>
      </c>
      <c r="T60" s="2">
        <v>3000</v>
      </c>
      <c r="U60" s="2" t="s">
        <v>259</v>
      </c>
      <c r="V60" s="32">
        <v>3311</v>
      </c>
      <c r="W60" s="32" t="s">
        <v>134</v>
      </c>
      <c r="X60" s="41" t="e">
        <f>Plantilla!#REF!</f>
        <v>#REF!</v>
      </c>
      <c r="Y60" s="2" t="e">
        <f>Plantilla!#REF!</f>
        <v>#REF!</v>
      </c>
      <c r="Z60" s="42">
        <f>Plantilla!AD144</f>
        <v>0</v>
      </c>
      <c r="AA60" s="42" t="e">
        <f>Plantilla!#REF!</f>
        <v>#REF!</v>
      </c>
      <c r="AB60" s="42" t="e">
        <f>Plantilla!#REF!</f>
        <v>#REF!</v>
      </c>
    </row>
    <row r="61" spans="1:28" ht="15.75" customHeight="1" x14ac:dyDescent="0.3">
      <c r="A61" s="2" t="e">
        <f t="shared" si="0"/>
        <v>#REF!</v>
      </c>
      <c r="D61" s="2">
        <f>Plantilla!$M$18</f>
        <v>2</v>
      </c>
      <c r="E61" s="39" t="str">
        <f>Plantilla!$O$18</f>
        <v>DESARROLLO SOCIAL</v>
      </c>
      <c r="F61" s="2">
        <f>Plantilla!$M$19</f>
        <v>2.7</v>
      </c>
      <c r="G61" s="39" t="str">
        <f>Plantilla!$O$19</f>
        <v>OTROS ASUNTOS SOCIALES</v>
      </c>
      <c r="H61" s="2" t="str">
        <f>Plantilla!$M$20</f>
        <v>2.7.1</v>
      </c>
      <c r="I61" s="39" t="str">
        <f>Plantilla!$O$20</f>
        <v>OTROS ASUNTOS SOCIALES</v>
      </c>
      <c r="J61" s="2" t="str">
        <f>Plantilla!$M$17</f>
        <v>R</v>
      </c>
      <c r="K61" s="39" t="str">
        <f>Plantilla!$O$17</f>
        <v>Específicos</v>
      </c>
      <c r="L61" s="2" t="str">
        <f>Plantilla!$M$9</f>
        <v>017_25</v>
      </c>
      <c r="M61" s="2" t="str">
        <f>Plantilla!$O$9</f>
        <v>INSTITUTO DE ALTERNATIVAS PARA LOS JÓVENES (INDAJO)</v>
      </c>
      <c r="N61" s="2">
        <f>Plantilla!$M$21</f>
        <v>1</v>
      </c>
      <c r="O61" s="2" t="str">
        <f>Plantilla!$O$21</f>
        <v>CORRESPONSABILIDAD SOCIAL (TRANSVERSAL)</v>
      </c>
      <c r="P61" s="2" t="str">
        <f>Plantilla!$M$10</f>
        <v>042_25</v>
      </c>
      <c r="Q61" s="2" t="str">
        <f>Plantilla!$O$10</f>
        <v>INSTITUTO DE ALTERNATIVAS PARA LOS JÓVENES (INDAJO)</v>
      </c>
      <c r="R61" s="39" t="str">
        <f>Plantilla!$M$12</f>
        <v>060</v>
      </c>
      <c r="S61" s="2" t="str">
        <f>Plantilla!$O$12</f>
        <v>PROGRAMAS Y ACCIONES CULTURALES, RECREATIVOS Y DEPORTIVAS</v>
      </c>
      <c r="T61" s="2">
        <v>3000</v>
      </c>
      <c r="U61" s="2" t="s">
        <v>259</v>
      </c>
      <c r="V61" s="32">
        <v>3321</v>
      </c>
      <c r="W61" s="32" t="s">
        <v>135</v>
      </c>
      <c r="X61" s="41" t="e">
        <f>Plantilla!#REF!</f>
        <v>#REF!</v>
      </c>
      <c r="Y61" s="2" t="e">
        <f>Plantilla!#REF!</f>
        <v>#REF!</v>
      </c>
      <c r="Z61" s="42">
        <f>Plantilla!AD145</f>
        <v>0</v>
      </c>
      <c r="AA61" s="42" t="e">
        <f>Plantilla!#REF!</f>
        <v>#REF!</v>
      </c>
      <c r="AB61" s="42" t="e">
        <f>Plantilla!#REF!</f>
        <v>#REF!</v>
      </c>
    </row>
    <row r="62" spans="1:28" ht="15.75" customHeight="1" x14ac:dyDescent="0.3">
      <c r="A62" s="2" t="e">
        <f t="shared" si="0"/>
        <v>#REF!</v>
      </c>
      <c r="D62" s="2">
        <f>Plantilla!$M$18</f>
        <v>2</v>
      </c>
      <c r="E62" s="39" t="str">
        <f>Plantilla!$O$18</f>
        <v>DESARROLLO SOCIAL</v>
      </c>
      <c r="F62" s="2">
        <f>Plantilla!$M$19</f>
        <v>2.7</v>
      </c>
      <c r="G62" s="39" t="str">
        <f>Plantilla!$O$19</f>
        <v>OTROS ASUNTOS SOCIALES</v>
      </c>
      <c r="H62" s="2" t="str">
        <f>Plantilla!$M$20</f>
        <v>2.7.1</v>
      </c>
      <c r="I62" s="39" t="str">
        <f>Plantilla!$O$20</f>
        <v>OTROS ASUNTOS SOCIALES</v>
      </c>
      <c r="J62" s="2" t="str">
        <f>Plantilla!$M$17</f>
        <v>R</v>
      </c>
      <c r="K62" s="39" t="str">
        <f>Plantilla!$O$17</f>
        <v>Específicos</v>
      </c>
      <c r="L62" s="2" t="str">
        <f>Plantilla!$M$9</f>
        <v>017_25</v>
      </c>
      <c r="M62" s="2" t="str">
        <f>Plantilla!$O$9</f>
        <v>INSTITUTO DE ALTERNATIVAS PARA LOS JÓVENES (INDAJO)</v>
      </c>
      <c r="N62" s="2">
        <f>Plantilla!$M$21</f>
        <v>1</v>
      </c>
      <c r="O62" s="2" t="str">
        <f>Plantilla!$O$21</f>
        <v>CORRESPONSABILIDAD SOCIAL (TRANSVERSAL)</v>
      </c>
      <c r="P62" s="2" t="str">
        <f>Plantilla!$M$10</f>
        <v>042_25</v>
      </c>
      <c r="Q62" s="2" t="str">
        <f>Plantilla!$O$10</f>
        <v>INSTITUTO DE ALTERNATIVAS PARA LOS JÓVENES (INDAJO)</v>
      </c>
      <c r="R62" s="39" t="str">
        <f>Plantilla!$M$12</f>
        <v>060</v>
      </c>
      <c r="S62" s="2" t="str">
        <f>Plantilla!$O$12</f>
        <v>PROGRAMAS Y ACCIONES CULTURALES, RECREATIVOS Y DEPORTIVAS</v>
      </c>
      <c r="T62" s="2">
        <v>3000</v>
      </c>
      <c r="U62" s="2" t="s">
        <v>259</v>
      </c>
      <c r="V62" s="32">
        <v>3331</v>
      </c>
      <c r="W62" s="32" t="s">
        <v>136</v>
      </c>
      <c r="X62" s="41" t="e">
        <f>Plantilla!#REF!</f>
        <v>#REF!</v>
      </c>
      <c r="Y62" s="2" t="e">
        <f>Plantilla!#REF!</f>
        <v>#REF!</v>
      </c>
      <c r="Z62" s="42">
        <f>Plantilla!AD146</f>
        <v>0</v>
      </c>
      <c r="AA62" s="42" t="e">
        <f>Plantilla!#REF!</f>
        <v>#REF!</v>
      </c>
      <c r="AB62" s="42" t="e">
        <f>Plantilla!#REF!</f>
        <v>#REF!</v>
      </c>
    </row>
    <row r="63" spans="1:28" ht="15.75" customHeight="1" x14ac:dyDescent="0.3">
      <c r="A63" s="2" t="e">
        <f t="shared" si="0"/>
        <v>#REF!</v>
      </c>
      <c r="D63" s="2">
        <f>Plantilla!$M$18</f>
        <v>2</v>
      </c>
      <c r="E63" s="39" t="str">
        <f>Plantilla!$O$18</f>
        <v>DESARROLLO SOCIAL</v>
      </c>
      <c r="F63" s="2">
        <f>Plantilla!$M$19</f>
        <v>2.7</v>
      </c>
      <c r="G63" s="39" t="str">
        <f>Plantilla!$O$19</f>
        <v>OTROS ASUNTOS SOCIALES</v>
      </c>
      <c r="H63" s="2" t="str">
        <f>Plantilla!$M$20</f>
        <v>2.7.1</v>
      </c>
      <c r="I63" s="39" t="str">
        <f>Plantilla!$O$20</f>
        <v>OTROS ASUNTOS SOCIALES</v>
      </c>
      <c r="J63" s="2" t="str">
        <f>Plantilla!$M$17</f>
        <v>R</v>
      </c>
      <c r="K63" s="39" t="str">
        <f>Plantilla!$O$17</f>
        <v>Específicos</v>
      </c>
      <c r="L63" s="2" t="str">
        <f>Plantilla!$M$9</f>
        <v>017_25</v>
      </c>
      <c r="M63" s="2" t="str">
        <f>Plantilla!$O$9</f>
        <v>INSTITUTO DE ALTERNATIVAS PARA LOS JÓVENES (INDAJO)</v>
      </c>
      <c r="N63" s="2">
        <f>Plantilla!$M$21</f>
        <v>1</v>
      </c>
      <c r="O63" s="2" t="str">
        <f>Plantilla!$O$21</f>
        <v>CORRESPONSABILIDAD SOCIAL (TRANSVERSAL)</v>
      </c>
      <c r="P63" s="2" t="str">
        <f>Plantilla!$M$10</f>
        <v>042_25</v>
      </c>
      <c r="Q63" s="2" t="str">
        <f>Plantilla!$O$10</f>
        <v>INSTITUTO DE ALTERNATIVAS PARA LOS JÓVENES (INDAJO)</v>
      </c>
      <c r="R63" s="39" t="str">
        <f>Plantilla!$M$12</f>
        <v>060</v>
      </c>
      <c r="S63" s="2" t="str">
        <f>Plantilla!$O$12</f>
        <v>PROGRAMAS Y ACCIONES CULTURALES, RECREATIVOS Y DEPORTIVAS</v>
      </c>
      <c r="T63" s="2">
        <v>3000</v>
      </c>
      <c r="U63" s="2" t="s">
        <v>259</v>
      </c>
      <c r="V63" s="32">
        <v>3341</v>
      </c>
      <c r="W63" s="32" t="s">
        <v>137</v>
      </c>
      <c r="X63" s="41" t="e">
        <f>Plantilla!#REF!</f>
        <v>#REF!</v>
      </c>
      <c r="Y63" s="2" t="e">
        <f>Plantilla!#REF!</f>
        <v>#REF!</v>
      </c>
      <c r="Z63" s="42">
        <f>Plantilla!AD147</f>
        <v>75000</v>
      </c>
      <c r="AA63" s="42" t="e">
        <f>Plantilla!#REF!</f>
        <v>#REF!</v>
      </c>
      <c r="AB63" s="42" t="e">
        <f>Plantilla!#REF!</f>
        <v>#REF!</v>
      </c>
    </row>
    <row r="64" spans="1:28" ht="15.75" customHeight="1" x14ac:dyDescent="0.3">
      <c r="A64" s="2" t="e">
        <f t="shared" si="0"/>
        <v>#REF!</v>
      </c>
      <c r="D64" s="2">
        <f>Plantilla!$M$18</f>
        <v>2</v>
      </c>
      <c r="E64" s="39" t="str">
        <f>Plantilla!$O$18</f>
        <v>DESARROLLO SOCIAL</v>
      </c>
      <c r="F64" s="2">
        <f>Plantilla!$M$19</f>
        <v>2.7</v>
      </c>
      <c r="G64" s="39" t="str">
        <f>Plantilla!$O$19</f>
        <v>OTROS ASUNTOS SOCIALES</v>
      </c>
      <c r="H64" s="2" t="str">
        <f>Plantilla!$M$20</f>
        <v>2.7.1</v>
      </c>
      <c r="I64" s="39" t="str">
        <f>Plantilla!$O$20</f>
        <v>OTROS ASUNTOS SOCIALES</v>
      </c>
      <c r="J64" s="2" t="str">
        <f>Plantilla!$M$17</f>
        <v>R</v>
      </c>
      <c r="K64" s="39" t="str">
        <f>Plantilla!$O$17</f>
        <v>Específicos</v>
      </c>
      <c r="L64" s="2" t="str">
        <f>Plantilla!$M$9</f>
        <v>017_25</v>
      </c>
      <c r="M64" s="2" t="str">
        <f>Plantilla!$O$9</f>
        <v>INSTITUTO DE ALTERNATIVAS PARA LOS JÓVENES (INDAJO)</v>
      </c>
      <c r="N64" s="2">
        <f>Plantilla!$M$21</f>
        <v>1</v>
      </c>
      <c r="O64" s="2" t="str">
        <f>Plantilla!$O$21</f>
        <v>CORRESPONSABILIDAD SOCIAL (TRANSVERSAL)</v>
      </c>
      <c r="P64" s="2" t="str">
        <f>Plantilla!$M$10</f>
        <v>042_25</v>
      </c>
      <c r="Q64" s="2" t="str">
        <f>Plantilla!$O$10</f>
        <v>INSTITUTO DE ALTERNATIVAS PARA LOS JÓVENES (INDAJO)</v>
      </c>
      <c r="R64" s="39" t="str">
        <f>Plantilla!$M$12</f>
        <v>060</v>
      </c>
      <c r="S64" s="2" t="str">
        <f>Plantilla!$O$12</f>
        <v>PROGRAMAS Y ACCIONES CULTURALES, RECREATIVOS Y DEPORTIVAS</v>
      </c>
      <c r="T64" s="2">
        <v>3000</v>
      </c>
      <c r="U64" s="2" t="s">
        <v>259</v>
      </c>
      <c r="V64" s="32">
        <v>3351</v>
      </c>
      <c r="W64" s="32" t="s">
        <v>138</v>
      </c>
      <c r="X64" s="41" t="e">
        <f>Plantilla!#REF!</f>
        <v>#REF!</v>
      </c>
      <c r="Y64" s="2" t="e">
        <f>Plantilla!#REF!</f>
        <v>#REF!</v>
      </c>
      <c r="Z64" s="42">
        <f>Plantilla!AD148</f>
        <v>30000</v>
      </c>
      <c r="AA64" s="42" t="e">
        <f>Plantilla!#REF!</f>
        <v>#REF!</v>
      </c>
      <c r="AB64" s="42" t="e">
        <f>Plantilla!#REF!</f>
        <v>#REF!</v>
      </c>
    </row>
    <row r="65" spans="1:28" ht="15.75" customHeight="1" x14ac:dyDescent="0.3">
      <c r="A65" s="2" t="e">
        <f t="shared" si="0"/>
        <v>#REF!</v>
      </c>
      <c r="D65" s="2">
        <f>Plantilla!$M$18</f>
        <v>2</v>
      </c>
      <c r="E65" s="39" t="str">
        <f>Plantilla!$O$18</f>
        <v>DESARROLLO SOCIAL</v>
      </c>
      <c r="F65" s="2">
        <f>Plantilla!$M$19</f>
        <v>2.7</v>
      </c>
      <c r="G65" s="39" t="str">
        <f>Plantilla!$O$19</f>
        <v>OTROS ASUNTOS SOCIALES</v>
      </c>
      <c r="H65" s="2" t="str">
        <f>Plantilla!$M$20</f>
        <v>2.7.1</v>
      </c>
      <c r="I65" s="39" t="str">
        <f>Plantilla!$O$20</f>
        <v>OTROS ASUNTOS SOCIALES</v>
      </c>
      <c r="J65" s="2" t="str">
        <f>Plantilla!$M$17</f>
        <v>R</v>
      </c>
      <c r="K65" s="39" t="str">
        <f>Plantilla!$O$17</f>
        <v>Específicos</v>
      </c>
      <c r="L65" s="2" t="str">
        <f>Plantilla!$M$9</f>
        <v>017_25</v>
      </c>
      <c r="M65" s="2" t="str">
        <f>Plantilla!$O$9</f>
        <v>INSTITUTO DE ALTERNATIVAS PARA LOS JÓVENES (INDAJO)</v>
      </c>
      <c r="N65" s="2">
        <f>Plantilla!$M$21</f>
        <v>1</v>
      </c>
      <c r="O65" s="2" t="str">
        <f>Plantilla!$O$21</f>
        <v>CORRESPONSABILIDAD SOCIAL (TRANSVERSAL)</v>
      </c>
      <c r="P65" s="2" t="str">
        <f>Plantilla!$M$10</f>
        <v>042_25</v>
      </c>
      <c r="Q65" s="2" t="str">
        <f>Plantilla!$O$10</f>
        <v>INSTITUTO DE ALTERNATIVAS PARA LOS JÓVENES (INDAJO)</v>
      </c>
      <c r="R65" s="39" t="str">
        <f>Plantilla!$M$12</f>
        <v>060</v>
      </c>
      <c r="S65" s="2" t="str">
        <f>Plantilla!$O$12</f>
        <v>PROGRAMAS Y ACCIONES CULTURALES, RECREATIVOS Y DEPORTIVAS</v>
      </c>
      <c r="T65" s="2">
        <v>3000</v>
      </c>
      <c r="U65" s="2" t="s">
        <v>259</v>
      </c>
      <c r="V65" s="32">
        <v>3361</v>
      </c>
      <c r="W65" s="32" t="s">
        <v>139</v>
      </c>
      <c r="X65" s="41" t="e">
        <f>Plantilla!#REF!</f>
        <v>#REF!</v>
      </c>
      <c r="Y65" s="2" t="e">
        <f>Plantilla!#REF!</f>
        <v>#REF!</v>
      </c>
      <c r="Z65" s="42">
        <f>Plantilla!AD149</f>
        <v>0</v>
      </c>
      <c r="AA65" s="42" t="e">
        <f>Plantilla!#REF!</f>
        <v>#REF!</v>
      </c>
      <c r="AB65" s="42" t="e">
        <f>Plantilla!#REF!</f>
        <v>#REF!</v>
      </c>
    </row>
    <row r="66" spans="1:28" ht="15.75" customHeight="1" x14ac:dyDescent="0.3">
      <c r="A66" s="2" t="e">
        <f t="shared" si="0"/>
        <v>#REF!</v>
      </c>
      <c r="D66" s="2">
        <f>Plantilla!$M$18</f>
        <v>2</v>
      </c>
      <c r="E66" s="39" t="str">
        <f>Plantilla!$O$18</f>
        <v>DESARROLLO SOCIAL</v>
      </c>
      <c r="F66" s="2">
        <f>Plantilla!$M$19</f>
        <v>2.7</v>
      </c>
      <c r="G66" s="39" t="str">
        <f>Plantilla!$O$19</f>
        <v>OTROS ASUNTOS SOCIALES</v>
      </c>
      <c r="H66" s="2" t="str">
        <f>Plantilla!$M$20</f>
        <v>2.7.1</v>
      </c>
      <c r="I66" s="39" t="str">
        <f>Plantilla!$O$20</f>
        <v>OTROS ASUNTOS SOCIALES</v>
      </c>
      <c r="J66" s="2" t="str">
        <f>Plantilla!$M$17</f>
        <v>R</v>
      </c>
      <c r="K66" s="39" t="str">
        <f>Plantilla!$O$17</f>
        <v>Específicos</v>
      </c>
      <c r="L66" s="2" t="str">
        <f>Plantilla!$M$9</f>
        <v>017_25</v>
      </c>
      <c r="M66" s="2" t="str">
        <f>Plantilla!$O$9</f>
        <v>INSTITUTO DE ALTERNATIVAS PARA LOS JÓVENES (INDAJO)</v>
      </c>
      <c r="N66" s="2">
        <f>Plantilla!$M$21</f>
        <v>1</v>
      </c>
      <c r="O66" s="2" t="str">
        <f>Plantilla!$O$21</f>
        <v>CORRESPONSABILIDAD SOCIAL (TRANSVERSAL)</v>
      </c>
      <c r="P66" s="2" t="str">
        <f>Plantilla!$M$10</f>
        <v>042_25</v>
      </c>
      <c r="Q66" s="2" t="str">
        <f>Plantilla!$O$10</f>
        <v>INSTITUTO DE ALTERNATIVAS PARA LOS JÓVENES (INDAJO)</v>
      </c>
      <c r="R66" s="39" t="str">
        <f>Plantilla!$M$12</f>
        <v>060</v>
      </c>
      <c r="S66" s="2" t="str">
        <f>Plantilla!$O$12</f>
        <v>PROGRAMAS Y ACCIONES CULTURALES, RECREATIVOS Y DEPORTIVAS</v>
      </c>
      <c r="T66" s="2">
        <v>3000</v>
      </c>
      <c r="U66" s="2" t="s">
        <v>259</v>
      </c>
      <c r="V66" s="32">
        <v>3371</v>
      </c>
      <c r="W66" s="32" t="s">
        <v>140</v>
      </c>
      <c r="X66" s="41" t="e">
        <f>Plantilla!#REF!</f>
        <v>#REF!</v>
      </c>
      <c r="Y66" s="2" t="e">
        <f>Plantilla!#REF!</f>
        <v>#REF!</v>
      </c>
      <c r="Z66" s="42">
        <f>Plantilla!AD150</f>
        <v>0</v>
      </c>
      <c r="AA66" s="42" t="e">
        <f>Plantilla!#REF!</f>
        <v>#REF!</v>
      </c>
      <c r="AB66" s="42" t="e">
        <f>Plantilla!#REF!</f>
        <v>#REF!</v>
      </c>
    </row>
    <row r="67" spans="1:28" ht="15.75" customHeight="1" x14ac:dyDescent="0.3">
      <c r="A67" s="2" t="e">
        <f t="shared" si="0"/>
        <v>#REF!</v>
      </c>
      <c r="D67" s="2">
        <f>Plantilla!$M$18</f>
        <v>2</v>
      </c>
      <c r="E67" s="39" t="str">
        <f>Plantilla!$O$18</f>
        <v>DESARROLLO SOCIAL</v>
      </c>
      <c r="F67" s="2">
        <f>Plantilla!$M$19</f>
        <v>2.7</v>
      </c>
      <c r="G67" s="39" t="str">
        <f>Plantilla!$O$19</f>
        <v>OTROS ASUNTOS SOCIALES</v>
      </c>
      <c r="H67" s="2" t="str">
        <f>Plantilla!$M$20</f>
        <v>2.7.1</v>
      </c>
      <c r="I67" s="39" t="str">
        <f>Plantilla!$O$20</f>
        <v>OTROS ASUNTOS SOCIALES</v>
      </c>
      <c r="J67" s="2" t="str">
        <f>Plantilla!$M$17</f>
        <v>R</v>
      </c>
      <c r="K67" s="39" t="str">
        <f>Plantilla!$O$17</f>
        <v>Específicos</v>
      </c>
      <c r="L67" s="2" t="str">
        <f>Plantilla!$M$9</f>
        <v>017_25</v>
      </c>
      <c r="M67" s="2" t="str">
        <f>Plantilla!$O$9</f>
        <v>INSTITUTO DE ALTERNATIVAS PARA LOS JÓVENES (INDAJO)</v>
      </c>
      <c r="N67" s="2">
        <f>Plantilla!$M$21</f>
        <v>1</v>
      </c>
      <c r="O67" s="2" t="str">
        <f>Plantilla!$O$21</f>
        <v>CORRESPONSABILIDAD SOCIAL (TRANSVERSAL)</v>
      </c>
      <c r="P67" s="2" t="str">
        <f>Plantilla!$M$10</f>
        <v>042_25</v>
      </c>
      <c r="Q67" s="2" t="str">
        <f>Plantilla!$O$10</f>
        <v>INSTITUTO DE ALTERNATIVAS PARA LOS JÓVENES (INDAJO)</v>
      </c>
      <c r="R67" s="39" t="str">
        <f>Plantilla!$M$12</f>
        <v>060</v>
      </c>
      <c r="S67" s="2" t="str">
        <f>Plantilla!$O$12</f>
        <v>PROGRAMAS Y ACCIONES CULTURALES, RECREATIVOS Y DEPORTIVAS</v>
      </c>
      <c r="T67" s="2">
        <v>3000</v>
      </c>
      <c r="U67" s="2" t="s">
        <v>259</v>
      </c>
      <c r="V67" s="32">
        <v>3381</v>
      </c>
      <c r="W67" s="32" t="s">
        <v>141</v>
      </c>
      <c r="X67" s="41" t="e">
        <f>Plantilla!#REF!</f>
        <v>#REF!</v>
      </c>
      <c r="Y67" s="2" t="e">
        <f>Plantilla!#REF!</f>
        <v>#REF!</v>
      </c>
      <c r="Z67" s="42">
        <f>Plantilla!AD151</f>
        <v>0</v>
      </c>
      <c r="AA67" s="42" t="e">
        <f>Plantilla!#REF!</f>
        <v>#REF!</v>
      </c>
      <c r="AB67" s="42" t="e">
        <f>Plantilla!#REF!</f>
        <v>#REF!</v>
      </c>
    </row>
    <row r="68" spans="1:28" ht="15.75" customHeight="1" x14ac:dyDescent="0.3">
      <c r="A68" s="2" t="e">
        <f t="shared" si="0"/>
        <v>#REF!</v>
      </c>
      <c r="D68" s="2">
        <f>Plantilla!$M$18</f>
        <v>2</v>
      </c>
      <c r="E68" s="39" t="str">
        <f>Plantilla!$O$18</f>
        <v>DESARROLLO SOCIAL</v>
      </c>
      <c r="F68" s="2">
        <f>Plantilla!$M$19</f>
        <v>2.7</v>
      </c>
      <c r="G68" s="39" t="str">
        <f>Plantilla!$O$19</f>
        <v>OTROS ASUNTOS SOCIALES</v>
      </c>
      <c r="H68" s="2" t="str">
        <f>Plantilla!$M$20</f>
        <v>2.7.1</v>
      </c>
      <c r="I68" s="39" t="str">
        <f>Plantilla!$O$20</f>
        <v>OTROS ASUNTOS SOCIALES</v>
      </c>
      <c r="J68" s="2" t="str">
        <f>Plantilla!$M$17</f>
        <v>R</v>
      </c>
      <c r="K68" s="39" t="str">
        <f>Plantilla!$O$17</f>
        <v>Específicos</v>
      </c>
      <c r="L68" s="2" t="str">
        <f>Plantilla!$M$9</f>
        <v>017_25</v>
      </c>
      <c r="M68" s="2" t="str">
        <f>Plantilla!$O$9</f>
        <v>INSTITUTO DE ALTERNATIVAS PARA LOS JÓVENES (INDAJO)</v>
      </c>
      <c r="N68" s="2">
        <f>Plantilla!$M$21</f>
        <v>1</v>
      </c>
      <c r="O68" s="2" t="str">
        <f>Plantilla!$O$21</f>
        <v>CORRESPONSABILIDAD SOCIAL (TRANSVERSAL)</v>
      </c>
      <c r="P68" s="2" t="str">
        <f>Plantilla!$M$10</f>
        <v>042_25</v>
      </c>
      <c r="Q68" s="2" t="str">
        <f>Plantilla!$O$10</f>
        <v>INSTITUTO DE ALTERNATIVAS PARA LOS JÓVENES (INDAJO)</v>
      </c>
      <c r="R68" s="39" t="str">
        <f>Plantilla!$M$12</f>
        <v>060</v>
      </c>
      <c r="S68" s="2" t="str">
        <f>Plantilla!$O$12</f>
        <v>PROGRAMAS Y ACCIONES CULTURALES, RECREATIVOS Y DEPORTIVAS</v>
      </c>
      <c r="T68" s="2">
        <v>3000</v>
      </c>
      <c r="U68" s="2" t="s">
        <v>259</v>
      </c>
      <c r="V68" s="32">
        <v>3391</v>
      </c>
      <c r="W68" s="32" t="s">
        <v>142</v>
      </c>
      <c r="X68" s="41" t="e">
        <f>Plantilla!#REF!</f>
        <v>#REF!</v>
      </c>
      <c r="Y68" s="2" t="e">
        <f>Plantilla!#REF!</f>
        <v>#REF!</v>
      </c>
      <c r="Z68" s="42">
        <f>Plantilla!AD152</f>
        <v>0</v>
      </c>
      <c r="AA68" s="42" t="e">
        <f>Plantilla!#REF!</f>
        <v>#REF!</v>
      </c>
      <c r="AB68" s="42" t="e">
        <f>Plantilla!#REF!</f>
        <v>#REF!</v>
      </c>
    </row>
    <row r="69" spans="1:28" ht="15.75" customHeight="1" x14ac:dyDescent="0.3">
      <c r="A69" s="2" t="e">
        <f t="shared" si="0"/>
        <v>#REF!</v>
      </c>
      <c r="D69" s="2">
        <f>Plantilla!$M$18</f>
        <v>2</v>
      </c>
      <c r="E69" s="39" t="str">
        <f>Plantilla!$O$18</f>
        <v>DESARROLLO SOCIAL</v>
      </c>
      <c r="F69" s="2">
        <f>Plantilla!$M$19</f>
        <v>2.7</v>
      </c>
      <c r="G69" s="39" t="str">
        <f>Plantilla!$O$19</f>
        <v>OTROS ASUNTOS SOCIALES</v>
      </c>
      <c r="H69" s="2" t="str">
        <f>Plantilla!$M$20</f>
        <v>2.7.1</v>
      </c>
      <c r="I69" s="39" t="str">
        <f>Plantilla!$O$20</f>
        <v>OTROS ASUNTOS SOCIALES</v>
      </c>
      <c r="J69" s="2" t="str">
        <f>Plantilla!$M$17</f>
        <v>R</v>
      </c>
      <c r="K69" s="39" t="str">
        <f>Plantilla!$O$17</f>
        <v>Específicos</v>
      </c>
      <c r="L69" s="2" t="str">
        <f>Plantilla!$M$9</f>
        <v>017_25</v>
      </c>
      <c r="M69" s="2" t="str">
        <f>Plantilla!$O$9</f>
        <v>INSTITUTO DE ALTERNATIVAS PARA LOS JÓVENES (INDAJO)</v>
      </c>
      <c r="N69" s="2">
        <f>Plantilla!$M$21</f>
        <v>1</v>
      </c>
      <c r="O69" s="2" t="str">
        <f>Plantilla!$O$21</f>
        <v>CORRESPONSABILIDAD SOCIAL (TRANSVERSAL)</v>
      </c>
      <c r="P69" s="2" t="str">
        <f>Plantilla!$M$10</f>
        <v>042_25</v>
      </c>
      <c r="Q69" s="2" t="str">
        <f>Plantilla!$O$10</f>
        <v>INSTITUTO DE ALTERNATIVAS PARA LOS JÓVENES (INDAJO)</v>
      </c>
      <c r="R69" s="39" t="str">
        <f>Plantilla!$M$12</f>
        <v>060</v>
      </c>
      <c r="S69" s="2" t="str">
        <f>Plantilla!$O$12</f>
        <v>PROGRAMAS Y ACCIONES CULTURALES, RECREATIVOS Y DEPORTIVAS</v>
      </c>
      <c r="T69" s="2">
        <v>3000</v>
      </c>
      <c r="U69" s="2" t="s">
        <v>259</v>
      </c>
      <c r="V69" s="32">
        <v>3411</v>
      </c>
      <c r="W69" s="32" t="s">
        <v>143</v>
      </c>
      <c r="X69" s="41" t="e">
        <f>Plantilla!#REF!</f>
        <v>#REF!</v>
      </c>
      <c r="Y69" s="2" t="e">
        <f>Plantilla!#REF!</f>
        <v>#REF!</v>
      </c>
      <c r="Z69" s="42">
        <f>Plantilla!AD153</f>
        <v>1332171.26</v>
      </c>
      <c r="AA69" s="42" t="e">
        <f>Plantilla!#REF!</f>
        <v>#REF!</v>
      </c>
      <c r="AB69" s="42" t="e">
        <f>Plantilla!#REF!</f>
        <v>#REF!</v>
      </c>
    </row>
    <row r="70" spans="1:28" ht="15.75" customHeight="1" x14ac:dyDescent="0.3">
      <c r="A70" s="2" t="e">
        <f t="shared" si="0"/>
        <v>#REF!</v>
      </c>
      <c r="D70" s="2">
        <f>Plantilla!$M$18</f>
        <v>2</v>
      </c>
      <c r="E70" s="39" t="str">
        <f>Plantilla!$O$18</f>
        <v>DESARROLLO SOCIAL</v>
      </c>
      <c r="F70" s="2">
        <f>Plantilla!$M$19</f>
        <v>2.7</v>
      </c>
      <c r="G70" s="39" t="str">
        <f>Plantilla!$O$19</f>
        <v>OTROS ASUNTOS SOCIALES</v>
      </c>
      <c r="H70" s="2" t="str">
        <f>Plantilla!$M$20</f>
        <v>2.7.1</v>
      </c>
      <c r="I70" s="39" t="str">
        <f>Plantilla!$O$20</f>
        <v>OTROS ASUNTOS SOCIALES</v>
      </c>
      <c r="J70" s="2" t="str">
        <f>Plantilla!$M$17</f>
        <v>R</v>
      </c>
      <c r="K70" s="39" t="str">
        <f>Plantilla!$O$17</f>
        <v>Específicos</v>
      </c>
      <c r="L70" s="2" t="str">
        <f>Plantilla!$M$9</f>
        <v>017_25</v>
      </c>
      <c r="M70" s="2" t="str">
        <f>Plantilla!$O$9</f>
        <v>INSTITUTO DE ALTERNATIVAS PARA LOS JÓVENES (INDAJO)</v>
      </c>
      <c r="N70" s="2">
        <f>Plantilla!$M$21</f>
        <v>1</v>
      </c>
      <c r="O70" s="2" t="str">
        <f>Plantilla!$O$21</f>
        <v>CORRESPONSABILIDAD SOCIAL (TRANSVERSAL)</v>
      </c>
      <c r="P70" s="2" t="str">
        <f>Plantilla!$M$10</f>
        <v>042_25</v>
      </c>
      <c r="Q70" s="2" t="str">
        <f>Plantilla!$O$10</f>
        <v>INSTITUTO DE ALTERNATIVAS PARA LOS JÓVENES (INDAJO)</v>
      </c>
      <c r="R70" s="39" t="str">
        <f>Plantilla!$M$12</f>
        <v>060</v>
      </c>
      <c r="S70" s="2" t="str">
        <f>Plantilla!$O$12</f>
        <v>PROGRAMAS Y ACCIONES CULTURALES, RECREATIVOS Y DEPORTIVAS</v>
      </c>
      <c r="T70" s="2">
        <v>3000</v>
      </c>
      <c r="U70" s="2" t="s">
        <v>259</v>
      </c>
      <c r="V70" s="32">
        <v>3421</v>
      </c>
      <c r="W70" s="32" t="s">
        <v>144</v>
      </c>
      <c r="X70" s="41" t="e">
        <f>Plantilla!#REF!</f>
        <v>#REF!</v>
      </c>
      <c r="Y70" s="2" t="e">
        <f>Plantilla!#REF!</f>
        <v>#REF!</v>
      </c>
      <c r="Z70" s="42">
        <f>Plantilla!AD154</f>
        <v>12000</v>
      </c>
      <c r="AA70" s="42" t="e">
        <f>Plantilla!#REF!</f>
        <v>#REF!</v>
      </c>
      <c r="AB70" s="42" t="e">
        <f>Plantilla!#REF!</f>
        <v>#REF!</v>
      </c>
    </row>
    <row r="71" spans="1:28" ht="15.75" customHeight="1" x14ac:dyDescent="0.3">
      <c r="A71" s="2" t="e">
        <f t="shared" si="0"/>
        <v>#REF!</v>
      </c>
      <c r="D71" s="2">
        <f>Plantilla!$M$18</f>
        <v>2</v>
      </c>
      <c r="E71" s="39" t="str">
        <f>Plantilla!$O$18</f>
        <v>DESARROLLO SOCIAL</v>
      </c>
      <c r="F71" s="2">
        <f>Plantilla!$M$19</f>
        <v>2.7</v>
      </c>
      <c r="G71" s="39" t="str">
        <f>Plantilla!$O$19</f>
        <v>OTROS ASUNTOS SOCIALES</v>
      </c>
      <c r="H71" s="2" t="str">
        <f>Plantilla!$M$20</f>
        <v>2.7.1</v>
      </c>
      <c r="I71" s="39" t="str">
        <f>Plantilla!$O$20</f>
        <v>OTROS ASUNTOS SOCIALES</v>
      </c>
      <c r="J71" s="2" t="str">
        <f>Plantilla!$M$17</f>
        <v>R</v>
      </c>
      <c r="K71" s="39" t="str">
        <f>Plantilla!$O$17</f>
        <v>Específicos</v>
      </c>
      <c r="L71" s="2" t="str">
        <f>Plantilla!$M$9</f>
        <v>017_25</v>
      </c>
      <c r="M71" s="2" t="str">
        <f>Plantilla!$O$9</f>
        <v>INSTITUTO DE ALTERNATIVAS PARA LOS JÓVENES (INDAJO)</v>
      </c>
      <c r="N71" s="2">
        <f>Plantilla!$M$21</f>
        <v>1</v>
      </c>
      <c r="O71" s="2" t="str">
        <f>Plantilla!$O$21</f>
        <v>CORRESPONSABILIDAD SOCIAL (TRANSVERSAL)</v>
      </c>
      <c r="P71" s="2" t="str">
        <f>Plantilla!$M$10</f>
        <v>042_25</v>
      </c>
      <c r="Q71" s="2" t="str">
        <f>Plantilla!$O$10</f>
        <v>INSTITUTO DE ALTERNATIVAS PARA LOS JÓVENES (INDAJO)</v>
      </c>
      <c r="R71" s="39" t="str">
        <f>Plantilla!$M$12</f>
        <v>060</v>
      </c>
      <c r="S71" s="2" t="str">
        <f>Plantilla!$O$12</f>
        <v>PROGRAMAS Y ACCIONES CULTURALES, RECREATIVOS Y DEPORTIVAS</v>
      </c>
      <c r="T71" s="2">
        <v>3000</v>
      </c>
      <c r="U71" s="2" t="s">
        <v>259</v>
      </c>
      <c r="V71" s="32">
        <v>3431</v>
      </c>
      <c r="W71" s="32" t="s">
        <v>145</v>
      </c>
      <c r="X71" s="41" t="e">
        <f>Plantilla!#REF!</f>
        <v>#REF!</v>
      </c>
      <c r="Y71" s="2" t="e">
        <f>Plantilla!#REF!</f>
        <v>#REF!</v>
      </c>
      <c r="Z71" s="42">
        <f>Plantilla!AD155</f>
        <v>0</v>
      </c>
      <c r="AA71" s="42" t="e">
        <f>Plantilla!#REF!</f>
        <v>#REF!</v>
      </c>
      <c r="AB71" s="42" t="e">
        <f>Plantilla!#REF!</f>
        <v>#REF!</v>
      </c>
    </row>
    <row r="72" spans="1:28" ht="15.75" customHeight="1" x14ac:dyDescent="0.3">
      <c r="A72" s="2" t="e">
        <f t="shared" si="0"/>
        <v>#REF!</v>
      </c>
      <c r="D72" s="2">
        <f>Plantilla!$M$18</f>
        <v>2</v>
      </c>
      <c r="E72" s="39" t="str">
        <f>Plantilla!$O$18</f>
        <v>DESARROLLO SOCIAL</v>
      </c>
      <c r="F72" s="2">
        <f>Plantilla!$M$19</f>
        <v>2.7</v>
      </c>
      <c r="G72" s="39" t="str">
        <f>Plantilla!$O$19</f>
        <v>OTROS ASUNTOS SOCIALES</v>
      </c>
      <c r="H72" s="2" t="str">
        <f>Plantilla!$M$20</f>
        <v>2.7.1</v>
      </c>
      <c r="I72" s="39" t="str">
        <f>Plantilla!$O$20</f>
        <v>OTROS ASUNTOS SOCIALES</v>
      </c>
      <c r="J72" s="2" t="str">
        <f>Plantilla!$M$17</f>
        <v>R</v>
      </c>
      <c r="K72" s="39" t="str">
        <f>Plantilla!$O$17</f>
        <v>Específicos</v>
      </c>
      <c r="L72" s="2" t="str">
        <f>Plantilla!$M$9</f>
        <v>017_25</v>
      </c>
      <c r="M72" s="2" t="str">
        <f>Plantilla!$O$9</f>
        <v>INSTITUTO DE ALTERNATIVAS PARA LOS JÓVENES (INDAJO)</v>
      </c>
      <c r="N72" s="2">
        <f>Plantilla!$M$21</f>
        <v>1</v>
      </c>
      <c r="O72" s="2" t="str">
        <f>Plantilla!$O$21</f>
        <v>CORRESPONSABILIDAD SOCIAL (TRANSVERSAL)</v>
      </c>
      <c r="P72" s="2" t="str">
        <f>Plantilla!$M$10</f>
        <v>042_25</v>
      </c>
      <c r="Q72" s="2" t="str">
        <f>Plantilla!$O$10</f>
        <v>INSTITUTO DE ALTERNATIVAS PARA LOS JÓVENES (INDAJO)</v>
      </c>
      <c r="R72" s="39" t="str">
        <f>Plantilla!$M$12</f>
        <v>060</v>
      </c>
      <c r="S72" s="2" t="str">
        <f>Plantilla!$O$12</f>
        <v>PROGRAMAS Y ACCIONES CULTURALES, RECREATIVOS Y DEPORTIVAS</v>
      </c>
      <c r="T72" s="2">
        <v>3000</v>
      </c>
      <c r="U72" s="2" t="s">
        <v>259</v>
      </c>
      <c r="V72" s="32">
        <v>3441</v>
      </c>
      <c r="W72" s="32" t="s">
        <v>146</v>
      </c>
      <c r="X72" s="41" t="e">
        <f>Plantilla!#REF!</f>
        <v>#REF!</v>
      </c>
      <c r="Y72" s="2" t="e">
        <f>Plantilla!#REF!</f>
        <v>#REF!</v>
      </c>
      <c r="Z72" s="42">
        <f>Plantilla!AD156</f>
        <v>0</v>
      </c>
      <c r="AA72" s="42" t="e">
        <f>Plantilla!#REF!</f>
        <v>#REF!</v>
      </c>
      <c r="AB72" s="42" t="e">
        <f>Plantilla!#REF!</f>
        <v>#REF!</v>
      </c>
    </row>
    <row r="73" spans="1:28" ht="15.75" customHeight="1" x14ac:dyDescent="0.3">
      <c r="A73" s="2" t="e">
        <f t="shared" si="0"/>
        <v>#REF!</v>
      </c>
      <c r="D73" s="2">
        <f>Plantilla!$M$18</f>
        <v>2</v>
      </c>
      <c r="E73" s="39" t="str">
        <f>Plantilla!$O$18</f>
        <v>DESARROLLO SOCIAL</v>
      </c>
      <c r="F73" s="2">
        <f>Plantilla!$M$19</f>
        <v>2.7</v>
      </c>
      <c r="G73" s="39" t="str">
        <f>Plantilla!$O$19</f>
        <v>OTROS ASUNTOS SOCIALES</v>
      </c>
      <c r="H73" s="2" t="str">
        <f>Plantilla!$M$20</f>
        <v>2.7.1</v>
      </c>
      <c r="I73" s="39" t="str">
        <f>Plantilla!$O$20</f>
        <v>OTROS ASUNTOS SOCIALES</v>
      </c>
      <c r="J73" s="2" t="str">
        <f>Plantilla!$M$17</f>
        <v>R</v>
      </c>
      <c r="K73" s="39" t="str">
        <f>Plantilla!$O$17</f>
        <v>Específicos</v>
      </c>
      <c r="L73" s="2" t="str">
        <f>Plantilla!$M$9</f>
        <v>017_25</v>
      </c>
      <c r="M73" s="2" t="str">
        <f>Plantilla!$O$9</f>
        <v>INSTITUTO DE ALTERNATIVAS PARA LOS JÓVENES (INDAJO)</v>
      </c>
      <c r="N73" s="2">
        <f>Plantilla!$M$21</f>
        <v>1</v>
      </c>
      <c r="O73" s="2" t="str">
        <f>Plantilla!$O$21</f>
        <v>CORRESPONSABILIDAD SOCIAL (TRANSVERSAL)</v>
      </c>
      <c r="P73" s="2" t="str">
        <f>Plantilla!$M$10</f>
        <v>042_25</v>
      </c>
      <c r="Q73" s="2" t="str">
        <f>Plantilla!$O$10</f>
        <v>INSTITUTO DE ALTERNATIVAS PARA LOS JÓVENES (INDAJO)</v>
      </c>
      <c r="R73" s="39" t="str">
        <f>Plantilla!$M$12</f>
        <v>060</v>
      </c>
      <c r="S73" s="2" t="str">
        <f>Plantilla!$O$12</f>
        <v>PROGRAMAS Y ACCIONES CULTURALES, RECREATIVOS Y DEPORTIVAS</v>
      </c>
      <c r="T73" s="2">
        <v>3000</v>
      </c>
      <c r="U73" s="2" t="s">
        <v>259</v>
      </c>
      <c r="V73" s="32">
        <v>3451</v>
      </c>
      <c r="W73" s="32" t="s">
        <v>147</v>
      </c>
      <c r="X73" s="41" t="e">
        <f>Plantilla!#REF!</f>
        <v>#REF!</v>
      </c>
      <c r="Y73" s="2" t="e">
        <f>Plantilla!#REF!</f>
        <v>#REF!</v>
      </c>
      <c r="Z73" s="42">
        <f>Plantilla!AD157</f>
        <v>0</v>
      </c>
      <c r="AA73" s="42" t="e">
        <f>Plantilla!#REF!</f>
        <v>#REF!</v>
      </c>
      <c r="AB73" s="42" t="e">
        <f>Plantilla!#REF!</f>
        <v>#REF!</v>
      </c>
    </row>
    <row r="74" spans="1:28" ht="15.75" customHeight="1" x14ac:dyDescent="0.3">
      <c r="A74" s="2" t="e">
        <f t="shared" si="0"/>
        <v>#REF!</v>
      </c>
      <c r="D74" s="2">
        <f>Plantilla!$M$18</f>
        <v>2</v>
      </c>
      <c r="E74" s="39" t="str">
        <f>Plantilla!$O$18</f>
        <v>DESARROLLO SOCIAL</v>
      </c>
      <c r="F74" s="2">
        <f>Plantilla!$M$19</f>
        <v>2.7</v>
      </c>
      <c r="G74" s="39" t="str">
        <f>Plantilla!$O$19</f>
        <v>OTROS ASUNTOS SOCIALES</v>
      </c>
      <c r="H74" s="2" t="str">
        <f>Plantilla!$M$20</f>
        <v>2.7.1</v>
      </c>
      <c r="I74" s="39" t="str">
        <f>Plantilla!$O$20</f>
        <v>OTROS ASUNTOS SOCIALES</v>
      </c>
      <c r="J74" s="2" t="str">
        <f>Plantilla!$M$17</f>
        <v>R</v>
      </c>
      <c r="K74" s="39" t="str">
        <f>Plantilla!$O$17</f>
        <v>Específicos</v>
      </c>
      <c r="L74" s="2" t="str">
        <f>Plantilla!$M$9</f>
        <v>017_25</v>
      </c>
      <c r="M74" s="2" t="str">
        <f>Plantilla!$O$9</f>
        <v>INSTITUTO DE ALTERNATIVAS PARA LOS JÓVENES (INDAJO)</v>
      </c>
      <c r="N74" s="2">
        <f>Plantilla!$M$21</f>
        <v>1</v>
      </c>
      <c r="O74" s="2" t="str">
        <f>Plantilla!$O$21</f>
        <v>CORRESPONSABILIDAD SOCIAL (TRANSVERSAL)</v>
      </c>
      <c r="P74" s="2" t="str">
        <f>Plantilla!$M$10</f>
        <v>042_25</v>
      </c>
      <c r="Q74" s="2" t="str">
        <f>Plantilla!$O$10</f>
        <v>INSTITUTO DE ALTERNATIVAS PARA LOS JÓVENES (INDAJO)</v>
      </c>
      <c r="R74" s="39" t="str">
        <f>Plantilla!$M$12</f>
        <v>060</v>
      </c>
      <c r="S74" s="2" t="str">
        <f>Plantilla!$O$12</f>
        <v>PROGRAMAS Y ACCIONES CULTURALES, RECREATIVOS Y DEPORTIVAS</v>
      </c>
      <c r="T74" s="2">
        <v>3000</v>
      </c>
      <c r="U74" s="2" t="s">
        <v>259</v>
      </c>
      <c r="V74" s="32">
        <v>3471</v>
      </c>
      <c r="W74" s="32" t="s">
        <v>148</v>
      </c>
      <c r="X74" s="41" t="e">
        <f>Plantilla!#REF!</f>
        <v>#REF!</v>
      </c>
      <c r="Y74" s="2" t="e">
        <f>Plantilla!#REF!</f>
        <v>#REF!</v>
      </c>
      <c r="Z74" s="42">
        <f>Plantilla!AD158</f>
        <v>0</v>
      </c>
      <c r="AA74" s="42" t="e">
        <f>Plantilla!#REF!</f>
        <v>#REF!</v>
      </c>
      <c r="AB74" s="42" t="e">
        <f>Plantilla!#REF!</f>
        <v>#REF!</v>
      </c>
    </row>
    <row r="75" spans="1:28" ht="15.75" customHeight="1" x14ac:dyDescent="0.3">
      <c r="A75" s="2" t="e">
        <f t="shared" si="0"/>
        <v>#REF!</v>
      </c>
      <c r="B75" s="2"/>
      <c r="C75" s="2"/>
      <c r="D75" s="2">
        <f>Plantilla!$M$18</f>
        <v>2</v>
      </c>
      <c r="E75" s="39" t="str">
        <f>Plantilla!$O$18</f>
        <v>DESARROLLO SOCIAL</v>
      </c>
      <c r="F75" s="2">
        <f>Plantilla!$M$19</f>
        <v>2.7</v>
      </c>
      <c r="G75" s="39" t="str">
        <f>Plantilla!$O$19</f>
        <v>OTROS ASUNTOS SOCIALES</v>
      </c>
      <c r="H75" s="2" t="str">
        <f>Plantilla!$M$20</f>
        <v>2.7.1</v>
      </c>
      <c r="I75" s="39" t="str">
        <f>Plantilla!$O$20</f>
        <v>OTROS ASUNTOS SOCIALES</v>
      </c>
      <c r="J75" s="2" t="str">
        <f>Plantilla!$M$17</f>
        <v>R</v>
      </c>
      <c r="K75" s="39" t="str">
        <f>Plantilla!$O$17</f>
        <v>Específicos</v>
      </c>
      <c r="L75" s="2" t="str">
        <f>Plantilla!$M$9</f>
        <v>017_25</v>
      </c>
      <c r="M75" s="2" t="str">
        <f>Plantilla!$O$9</f>
        <v>INSTITUTO DE ALTERNATIVAS PARA LOS JÓVENES (INDAJO)</v>
      </c>
      <c r="N75" s="2">
        <f>Plantilla!$M$21</f>
        <v>1</v>
      </c>
      <c r="O75" s="2" t="str">
        <f>Plantilla!$O$21</f>
        <v>CORRESPONSABILIDAD SOCIAL (TRANSVERSAL)</v>
      </c>
      <c r="P75" s="2" t="str">
        <f>Plantilla!$M$10</f>
        <v>042_25</v>
      </c>
      <c r="Q75" s="2" t="str">
        <f>Plantilla!$O$10</f>
        <v>INSTITUTO DE ALTERNATIVAS PARA LOS JÓVENES (INDAJO)</v>
      </c>
      <c r="R75" s="39" t="str">
        <f>Plantilla!$M$12</f>
        <v>060</v>
      </c>
      <c r="S75" s="2" t="str">
        <f>Plantilla!$O$12</f>
        <v>PROGRAMAS Y ACCIONES CULTURALES, RECREATIVOS Y DEPORTIVAS</v>
      </c>
      <c r="T75" s="2">
        <v>3000</v>
      </c>
      <c r="U75" s="2" t="s">
        <v>259</v>
      </c>
      <c r="V75" s="2">
        <v>3481</v>
      </c>
      <c r="W75" s="2" t="s">
        <v>149</v>
      </c>
      <c r="X75" s="41" t="e">
        <f>Plantilla!#REF!</f>
        <v>#REF!</v>
      </c>
      <c r="Y75" s="2" t="e">
        <f>Plantilla!#REF!</f>
        <v>#REF!</v>
      </c>
      <c r="Z75" s="42">
        <f>Plantilla!AD159</f>
        <v>0</v>
      </c>
      <c r="AA75" s="42" t="e">
        <f>Plantilla!#REF!</f>
        <v>#REF!</v>
      </c>
      <c r="AB75" s="42" t="e">
        <f>Plantilla!#REF!</f>
        <v>#REF!</v>
      </c>
    </row>
    <row r="76" spans="1:28" ht="15.75" customHeight="1" x14ac:dyDescent="0.3">
      <c r="A76" s="2" t="e">
        <f t="shared" si="0"/>
        <v>#REF!</v>
      </c>
      <c r="D76" s="2">
        <f>Plantilla!$M$18</f>
        <v>2</v>
      </c>
      <c r="E76" s="39" t="str">
        <f>Plantilla!$O$18</f>
        <v>DESARROLLO SOCIAL</v>
      </c>
      <c r="F76" s="2">
        <f>Plantilla!$M$19</f>
        <v>2.7</v>
      </c>
      <c r="G76" s="39" t="str">
        <f>Plantilla!$O$19</f>
        <v>OTROS ASUNTOS SOCIALES</v>
      </c>
      <c r="H76" s="2" t="str">
        <f>Plantilla!$M$20</f>
        <v>2.7.1</v>
      </c>
      <c r="I76" s="39" t="str">
        <f>Plantilla!$O$20</f>
        <v>OTROS ASUNTOS SOCIALES</v>
      </c>
      <c r="J76" s="2" t="str">
        <f>Plantilla!$M$17</f>
        <v>R</v>
      </c>
      <c r="K76" s="39" t="str">
        <f>Plantilla!$O$17</f>
        <v>Específicos</v>
      </c>
      <c r="L76" s="2" t="str">
        <f>Plantilla!$M$9</f>
        <v>017_25</v>
      </c>
      <c r="M76" s="2" t="str">
        <f>Plantilla!$O$9</f>
        <v>INSTITUTO DE ALTERNATIVAS PARA LOS JÓVENES (INDAJO)</v>
      </c>
      <c r="N76" s="2">
        <f>Plantilla!$M$21</f>
        <v>1</v>
      </c>
      <c r="O76" s="2" t="str">
        <f>Plantilla!$O$21</f>
        <v>CORRESPONSABILIDAD SOCIAL (TRANSVERSAL)</v>
      </c>
      <c r="P76" s="2" t="str">
        <f>Plantilla!$M$10</f>
        <v>042_25</v>
      </c>
      <c r="Q76" s="2" t="str">
        <f>Plantilla!$O$10</f>
        <v>INSTITUTO DE ALTERNATIVAS PARA LOS JÓVENES (INDAJO)</v>
      </c>
      <c r="R76" s="39" t="str">
        <f>Plantilla!$M$12</f>
        <v>060</v>
      </c>
      <c r="S76" s="2" t="str">
        <f>Plantilla!$O$12</f>
        <v>PROGRAMAS Y ACCIONES CULTURALES, RECREATIVOS Y DEPORTIVAS</v>
      </c>
      <c r="T76" s="2">
        <v>3000</v>
      </c>
      <c r="U76" s="2" t="s">
        <v>259</v>
      </c>
      <c r="V76" s="32">
        <v>3491</v>
      </c>
      <c r="W76" s="32" t="s">
        <v>150</v>
      </c>
      <c r="X76" s="41" t="e">
        <f>Plantilla!#REF!</f>
        <v>#REF!</v>
      </c>
      <c r="Y76" s="2" t="e">
        <f>Plantilla!#REF!</f>
        <v>#REF!</v>
      </c>
      <c r="Z76" s="42">
        <f>Plantilla!AD160</f>
        <v>0</v>
      </c>
      <c r="AA76" s="42" t="e">
        <f>Plantilla!#REF!</f>
        <v>#REF!</v>
      </c>
      <c r="AB76" s="42" t="e">
        <f>Plantilla!#REF!</f>
        <v>#REF!</v>
      </c>
    </row>
    <row r="77" spans="1:28" ht="15.75" customHeight="1" x14ac:dyDescent="0.3">
      <c r="A77" s="2" t="e">
        <f t="shared" si="0"/>
        <v>#REF!</v>
      </c>
      <c r="D77" s="2">
        <f>Plantilla!$M$18</f>
        <v>2</v>
      </c>
      <c r="E77" s="39" t="str">
        <f>Plantilla!$O$18</f>
        <v>DESARROLLO SOCIAL</v>
      </c>
      <c r="F77" s="2">
        <f>Plantilla!$M$19</f>
        <v>2.7</v>
      </c>
      <c r="G77" s="39" t="str">
        <f>Plantilla!$O$19</f>
        <v>OTROS ASUNTOS SOCIALES</v>
      </c>
      <c r="H77" s="2" t="str">
        <f>Plantilla!$M$20</f>
        <v>2.7.1</v>
      </c>
      <c r="I77" s="39" t="str">
        <f>Plantilla!$O$20</f>
        <v>OTROS ASUNTOS SOCIALES</v>
      </c>
      <c r="J77" s="2" t="str">
        <f>Plantilla!$M$17</f>
        <v>R</v>
      </c>
      <c r="K77" s="39" t="str">
        <f>Plantilla!$O$17</f>
        <v>Específicos</v>
      </c>
      <c r="L77" s="2" t="str">
        <f>Plantilla!$M$9</f>
        <v>017_25</v>
      </c>
      <c r="M77" s="2" t="str">
        <f>Plantilla!$O$9</f>
        <v>INSTITUTO DE ALTERNATIVAS PARA LOS JÓVENES (INDAJO)</v>
      </c>
      <c r="N77" s="2">
        <f>Plantilla!$M$21</f>
        <v>1</v>
      </c>
      <c r="O77" s="2" t="str">
        <f>Plantilla!$O$21</f>
        <v>CORRESPONSABILIDAD SOCIAL (TRANSVERSAL)</v>
      </c>
      <c r="P77" s="2" t="str">
        <f>Plantilla!$M$10</f>
        <v>042_25</v>
      </c>
      <c r="Q77" s="2" t="str">
        <f>Plantilla!$O$10</f>
        <v>INSTITUTO DE ALTERNATIVAS PARA LOS JÓVENES (INDAJO)</v>
      </c>
      <c r="R77" s="39" t="str">
        <f>Plantilla!$M$12</f>
        <v>060</v>
      </c>
      <c r="S77" s="2" t="str">
        <f>Plantilla!$O$12</f>
        <v>PROGRAMAS Y ACCIONES CULTURALES, RECREATIVOS Y DEPORTIVAS</v>
      </c>
      <c r="T77" s="2">
        <v>3000</v>
      </c>
      <c r="U77" s="2" t="s">
        <v>259</v>
      </c>
      <c r="V77" s="32">
        <v>3511</v>
      </c>
      <c r="W77" s="32" t="s">
        <v>151</v>
      </c>
      <c r="X77" s="41" t="e">
        <f>Plantilla!#REF!</f>
        <v>#REF!</v>
      </c>
      <c r="Y77" s="2" t="e">
        <f>Plantilla!#REF!</f>
        <v>#REF!</v>
      </c>
      <c r="Z77" s="42">
        <f>Plantilla!AD161</f>
        <v>0</v>
      </c>
      <c r="AA77" s="42" t="e">
        <f>Plantilla!#REF!</f>
        <v>#REF!</v>
      </c>
      <c r="AB77" s="42" t="e">
        <f>Plantilla!#REF!</f>
        <v>#REF!</v>
      </c>
    </row>
    <row r="78" spans="1:28" ht="15.75" customHeight="1" x14ac:dyDescent="0.3">
      <c r="A78" s="2" t="e">
        <f t="shared" si="0"/>
        <v>#REF!</v>
      </c>
      <c r="D78" s="2">
        <f>Plantilla!$M$18</f>
        <v>2</v>
      </c>
      <c r="E78" s="39" t="str">
        <f>Plantilla!$O$18</f>
        <v>DESARROLLO SOCIAL</v>
      </c>
      <c r="F78" s="2">
        <f>Plantilla!$M$19</f>
        <v>2.7</v>
      </c>
      <c r="G78" s="39" t="str">
        <f>Plantilla!$O$19</f>
        <v>OTROS ASUNTOS SOCIALES</v>
      </c>
      <c r="H78" s="2" t="str">
        <f>Plantilla!$M$20</f>
        <v>2.7.1</v>
      </c>
      <c r="I78" s="39" t="str">
        <f>Plantilla!$O$20</f>
        <v>OTROS ASUNTOS SOCIALES</v>
      </c>
      <c r="J78" s="2" t="str">
        <f>Plantilla!$M$17</f>
        <v>R</v>
      </c>
      <c r="K78" s="39" t="str">
        <f>Plantilla!$O$17</f>
        <v>Específicos</v>
      </c>
      <c r="L78" s="2" t="str">
        <f>Plantilla!$M$9</f>
        <v>017_25</v>
      </c>
      <c r="M78" s="2" t="str">
        <f>Plantilla!$O$9</f>
        <v>INSTITUTO DE ALTERNATIVAS PARA LOS JÓVENES (INDAJO)</v>
      </c>
      <c r="N78" s="2">
        <f>Plantilla!$M$21</f>
        <v>1</v>
      </c>
      <c r="O78" s="2" t="str">
        <f>Plantilla!$O$21</f>
        <v>CORRESPONSABILIDAD SOCIAL (TRANSVERSAL)</v>
      </c>
      <c r="P78" s="2" t="str">
        <f>Plantilla!$M$10</f>
        <v>042_25</v>
      </c>
      <c r="Q78" s="2" t="str">
        <f>Plantilla!$O$10</f>
        <v>INSTITUTO DE ALTERNATIVAS PARA LOS JÓVENES (INDAJO)</v>
      </c>
      <c r="R78" s="39" t="str">
        <f>Plantilla!$M$12</f>
        <v>060</v>
      </c>
      <c r="S78" s="2" t="str">
        <f>Plantilla!$O$12</f>
        <v>PROGRAMAS Y ACCIONES CULTURALES, RECREATIVOS Y DEPORTIVAS</v>
      </c>
      <c r="T78" s="2">
        <v>3000</v>
      </c>
      <c r="U78" s="2" t="s">
        <v>259</v>
      </c>
      <c r="V78" s="32">
        <v>3521</v>
      </c>
      <c r="W78" s="32" t="s">
        <v>152</v>
      </c>
      <c r="X78" s="41" t="e">
        <f>Plantilla!#REF!</f>
        <v>#REF!</v>
      </c>
      <c r="Y78" s="2" t="e">
        <f>Plantilla!#REF!</f>
        <v>#REF!</v>
      </c>
      <c r="Z78" s="42">
        <f>Plantilla!AD162</f>
        <v>100000</v>
      </c>
      <c r="AA78" s="42" t="e">
        <f>Plantilla!#REF!</f>
        <v>#REF!</v>
      </c>
      <c r="AB78" s="42" t="e">
        <f>Plantilla!#REF!</f>
        <v>#REF!</v>
      </c>
    </row>
    <row r="79" spans="1:28" ht="15.75" customHeight="1" x14ac:dyDescent="0.3">
      <c r="A79" s="2" t="e">
        <f t="shared" si="0"/>
        <v>#REF!</v>
      </c>
      <c r="D79" s="2">
        <f>Plantilla!$M$18</f>
        <v>2</v>
      </c>
      <c r="E79" s="39" t="str">
        <f>Plantilla!$O$18</f>
        <v>DESARROLLO SOCIAL</v>
      </c>
      <c r="F79" s="2">
        <f>Plantilla!$M$19</f>
        <v>2.7</v>
      </c>
      <c r="G79" s="39" t="str">
        <f>Plantilla!$O$19</f>
        <v>OTROS ASUNTOS SOCIALES</v>
      </c>
      <c r="H79" s="2" t="str">
        <f>Plantilla!$M$20</f>
        <v>2.7.1</v>
      </c>
      <c r="I79" s="39" t="str">
        <f>Plantilla!$O$20</f>
        <v>OTROS ASUNTOS SOCIALES</v>
      </c>
      <c r="J79" s="2" t="str">
        <f>Plantilla!$M$17</f>
        <v>R</v>
      </c>
      <c r="K79" s="39" t="str">
        <f>Plantilla!$O$17</f>
        <v>Específicos</v>
      </c>
      <c r="L79" s="2" t="str">
        <f>Plantilla!$M$9</f>
        <v>017_25</v>
      </c>
      <c r="M79" s="2" t="str">
        <f>Plantilla!$O$9</f>
        <v>INSTITUTO DE ALTERNATIVAS PARA LOS JÓVENES (INDAJO)</v>
      </c>
      <c r="N79" s="2">
        <f>Plantilla!$M$21</f>
        <v>1</v>
      </c>
      <c r="O79" s="2" t="str">
        <f>Plantilla!$O$21</f>
        <v>CORRESPONSABILIDAD SOCIAL (TRANSVERSAL)</v>
      </c>
      <c r="P79" s="2" t="str">
        <f>Plantilla!$M$10</f>
        <v>042_25</v>
      </c>
      <c r="Q79" s="2" t="str">
        <f>Plantilla!$O$10</f>
        <v>INSTITUTO DE ALTERNATIVAS PARA LOS JÓVENES (INDAJO)</v>
      </c>
      <c r="R79" s="39" t="str">
        <f>Plantilla!$M$12</f>
        <v>060</v>
      </c>
      <c r="S79" s="2" t="str">
        <f>Plantilla!$O$12</f>
        <v>PROGRAMAS Y ACCIONES CULTURALES, RECREATIVOS Y DEPORTIVAS</v>
      </c>
      <c r="T79" s="2">
        <v>3000</v>
      </c>
      <c r="U79" s="2" t="s">
        <v>259</v>
      </c>
      <c r="V79" s="32">
        <v>3531</v>
      </c>
      <c r="W79" s="32" t="s">
        <v>153</v>
      </c>
      <c r="X79" s="41" t="e">
        <f>Plantilla!#REF!</f>
        <v>#REF!</v>
      </c>
      <c r="Y79" s="2" t="e">
        <f>Plantilla!#REF!</f>
        <v>#REF!</v>
      </c>
      <c r="Z79" s="42">
        <f>Plantilla!AD163</f>
        <v>0</v>
      </c>
      <c r="AA79" s="42" t="e">
        <f>Plantilla!#REF!</f>
        <v>#REF!</v>
      </c>
      <c r="AB79" s="42" t="e">
        <f>Plantilla!#REF!</f>
        <v>#REF!</v>
      </c>
    </row>
    <row r="80" spans="1:28" ht="15.75" customHeight="1" x14ac:dyDescent="0.3">
      <c r="A80" s="2" t="e">
        <f t="shared" si="0"/>
        <v>#REF!</v>
      </c>
      <c r="D80" s="2">
        <f>Plantilla!$M$18</f>
        <v>2</v>
      </c>
      <c r="E80" s="39" t="str">
        <f>Plantilla!$O$18</f>
        <v>DESARROLLO SOCIAL</v>
      </c>
      <c r="F80" s="2">
        <f>Plantilla!$M$19</f>
        <v>2.7</v>
      </c>
      <c r="G80" s="39" t="str">
        <f>Plantilla!$O$19</f>
        <v>OTROS ASUNTOS SOCIALES</v>
      </c>
      <c r="H80" s="2" t="str">
        <f>Plantilla!$M$20</f>
        <v>2.7.1</v>
      </c>
      <c r="I80" s="39" t="str">
        <f>Plantilla!$O$20</f>
        <v>OTROS ASUNTOS SOCIALES</v>
      </c>
      <c r="J80" s="2" t="str">
        <f>Plantilla!$M$17</f>
        <v>R</v>
      </c>
      <c r="K80" s="39" t="str">
        <f>Plantilla!$O$17</f>
        <v>Específicos</v>
      </c>
      <c r="L80" s="2" t="str">
        <f>Plantilla!$M$9</f>
        <v>017_25</v>
      </c>
      <c r="M80" s="2" t="str">
        <f>Plantilla!$O$9</f>
        <v>INSTITUTO DE ALTERNATIVAS PARA LOS JÓVENES (INDAJO)</v>
      </c>
      <c r="N80" s="2">
        <f>Plantilla!$M$21</f>
        <v>1</v>
      </c>
      <c r="O80" s="2" t="str">
        <f>Plantilla!$O$21</f>
        <v>CORRESPONSABILIDAD SOCIAL (TRANSVERSAL)</v>
      </c>
      <c r="P80" s="2" t="str">
        <f>Plantilla!$M$10</f>
        <v>042_25</v>
      </c>
      <c r="Q80" s="2" t="str">
        <f>Plantilla!$O$10</f>
        <v>INSTITUTO DE ALTERNATIVAS PARA LOS JÓVENES (INDAJO)</v>
      </c>
      <c r="R80" s="39" t="str">
        <f>Plantilla!$M$12</f>
        <v>060</v>
      </c>
      <c r="S80" s="2" t="str">
        <f>Plantilla!$O$12</f>
        <v>PROGRAMAS Y ACCIONES CULTURALES, RECREATIVOS Y DEPORTIVAS</v>
      </c>
      <c r="T80" s="2">
        <v>3000</v>
      </c>
      <c r="U80" s="2" t="s">
        <v>259</v>
      </c>
      <c r="V80" s="32">
        <v>3541</v>
      </c>
      <c r="W80" s="32" t="s">
        <v>154</v>
      </c>
      <c r="X80" s="41" t="e">
        <f>Plantilla!#REF!</f>
        <v>#REF!</v>
      </c>
      <c r="Y80" s="2" t="e">
        <f>Plantilla!#REF!</f>
        <v>#REF!</v>
      </c>
      <c r="Z80" s="42">
        <f>Plantilla!AD164</f>
        <v>20300</v>
      </c>
      <c r="AA80" s="42" t="e">
        <f>Plantilla!#REF!</f>
        <v>#REF!</v>
      </c>
      <c r="AB80" s="42" t="e">
        <f>Plantilla!#REF!</f>
        <v>#REF!</v>
      </c>
    </row>
    <row r="81" spans="1:28" ht="15.75" customHeight="1" x14ac:dyDescent="0.3">
      <c r="A81" s="2" t="e">
        <f t="shared" si="0"/>
        <v>#REF!</v>
      </c>
      <c r="D81" s="2">
        <f>Plantilla!$M$18</f>
        <v>2</v>
      </c>
      <c r="E81" s="39" t="str">
        <f>Plantilla!$O$18</f>
        <v>DESARROLLO SOCIAL</v>
      </c>
      <c r="F81" s="2">
        <f>Plantilla!$M$19</f>
        <v>2.7</v>
      </c>
      <c r="G81" s="39" t="str">
        <f>Plantilla!$O$19</f>
        <v>OTROS ASUNTOS SOCIALES</v>
      </c>
      <c r="H81" s="2" t="str">
        <f>Plantilla!$M$20</f>
        <v>2.7.1</v>
      </c>
      <c r="I81" s="39" t="str">
        <f>Plantilla!$O$20</f>
        <v>OTROS ASUNTOS SOCIALES</v>
      </c>
      <c r="J81" s="2" t="str">
        <f>Plantilla!$M$17</f>
        <v>R</v>
      </c>
      <c r="K81" s="39" t="str">
        <f>Plantilla!$O$17</f>
        <v>Específicos</v>
      </c>
      <c r="L81" s="2" t="str">
        <f>Plantilla!$M$9</f>
        <v>017_25</v>
      </c>
      <c r="M81" s="2" t="str">
        <f>Plantilla!$O$9</f>
        <v>INSTITUTO DE ALTERNATIVAS PARA LOS JÓVENES (INDAJO)</v>
      </c>
      <c r="N81" s="2">
        <f>Plantilla!$M$21</f>
        <v>1</v>
      </c>
      <c r="O81" s="2" t="str">
        <f>Plantilla!$O$21</f>
        <v>CORRESPONSABILIDAD SOCIAL (TRANSVERSAL)</v>
      </c>
      <c r="P81" s="2" t="str">
        <f>Plantilla!$M$10</f>
        <v>042_25</v>
      </c>
      <c r="Q81" s="2" t="str">
        <f>Plantilla!$O$10</f>
        <v>INSTITUTO DE ALTERNATIVAS PARA LOS JÓVENES (INDAJO)</v>
      </c>
      <c r="R81" s="39" t="str">
        <f>Plantilla!$M$12</f>
        <v>060</v>
      </c>
      <c r="S81" s="2" t="str">
        <f>Plantilla!$O$12</f>
        <v>PROGRAMAS Y ACCIONES CULTURALES, RECREATIVOS Y DEPORTIVAS</v>
      </c>
      <c r="T81" s="2">
        <v>3000</v>
      </c>
      <c r="U81" s="2" t="s">
        <v>259</v>
      </c>
      <c r="V81" s="32">
        <v>3551</v>
      </c>
      <c r="W81" s="32" t="s">
        <v>155</v>
      </c>
      <c r="X81" s="41" t="e">
        <f>Plantilla!#REF!</f>
        <v>#REF!</v>
      </c>
      <c r="Y81" s="2" t="e">
        <f>Plantilla!#REF!</f>
        <v>#REF!</v>
      </c>
      <c r="Z81" s="42">
        <f>Plantilla!AD165</f>
        <v>0</v>
      </c>
      <c r="AA81" s="42" t="e">
        <f>Plantilla!#REF!</f>
        <v>#REF!</v>
      </c>
      <c r="AB81" s="42" t="e">
        <f>Plantilla!#REF!</f>
        <v>#REF!</v>
      </c>
    </row>
    <row r="82" spans="1:28" ht="15.75" customHeight="1" x14ac:dyDescent="0.3">
      <c r="A82" s="2" t="e">
        <f t="shared" si="0"/>
        <v>#REF!</v>
      </c>
      <c r="D82" s="2">
        <f>Plantilla!$M$18</f>
        <v>2</v>
      </c>
      <c r="E82" s="39" t="str">
        <f>Plantilla!$O$18</f>
        <v>DESARROLLO SOCIAL</v>
      </c>
      <c r="F82" s="2">
        <f>Plantilla!$M$19</f>
        <v>2.7</v>
      </c>
      <c r="G82" s="39" t="str">
        <f>Plantilla!$O$19</f>
        <v>OTROS ASUNTOS SOCIALES</v>
      </c>
      <c r="H82" s="2" t="str">
        <f>Plantilla!$M$20</f>
        <v>2.7.1</v>
      </c>
      <c r="I82" s="39" t="str">
        <f>Plantilla!$O$20</f>
        <v>OTROS ASUNTOS SOCIALES</v>
      </c>
      <c r="J82" s="2" t="str">
        <f>Plantilla!$M$17</f>
        <v>R</v>
      </c>
      <c r="K82" s="39" t="str">
        <f>Plantilla!$O$17</f>
        <v>Específicos</v>
      </c>
      <c r="L82" s="2" t="str">
        <f>Plantilla!$M$9</f>
        <v>017_25</v>
      </c>
      <c r="M82" s="2" t="str">
        <f>Plantilla!$O$9</f>
        <v>INSTITUTO DE ALTERNATIVAS PARA LOS JÓVENES (INDAJO)</v>
      </c>
      <c r="N82" s="2">
        <f>Plantilla!$M$21</f>
        <v>1</v>
      </c>
      <c r="O82" s="2" t="str">
        <f>Plantilla!$O$21</f>
        <v>CORRESPONSABILIDAD SOCIAL (TRANSVERSAL)</v>
      </c>
      <c r="P82" s="2" t="str">
        <f>Plantilla!$M$10</f>
        <v>042_25</v>
      </c>
      <c r="Q82" s="2" t="str">
        <f>Plantilla!$O$10</f>
        <v>INSTITUTO DE ALTERNATIVAS PARA LOS JÓVENES (INDAJO)</v>
      </c>
      <c r="R82" s="39" t="str">
        <f>Plantilla!$M$12</f>
        <v>060</v>
      </c>
      <c r="S82" s="2" t="str">
        <f>Plantilla!$O$12</f>
        <v>PROGRAMAS Y ACCIONES CULTURALES, RECREATIVOS Y DEPORTIVAS</v>
      </c>
      <c r="T82" s="2">
        <v>3000</v>
      </c>
      <c r="U82" s="2" t="s">
        <v>259</v>
      </c>
      <c r="V82" s="32">
        <v>3561</v>
      </c>
      <c r="W82" s="32" t="s">
        <v>156</v>
      </c>
      <c r="X82" s="41" t="e">
        <f>Plantilla!#REF!</f>
        <v>#REF!</v>
      </c>
      <c r="Y82" s="2" t="e">
        <f>Plantilla!#REF!</f>
        <v>#REF!</v>
      </c>
      <c r="Z82" s="42">
        <f>Plantilla!AD166</f>
        <v>100000</v>
      </c>
      <c r="AA82" s="42" t="e">
        <f>Plantilla!#REF!</f>
        <v>#REF!</v>
      </c>
      <c r="AB82" s="42" t="e">
        <f>Plantilla!#REF!</f>
        <v>#REF!</v>
      </c>
    </row>
    <row r="83" spans="1:28" ht="15.75" customHeight="1" x14ac:dyDescent="0.3">
      <c r="A83" s="2" t="e">
        <f t="shared" si="0"/>
        <v>#REF!</v>
      </c>
      <c r="D83" s="2">
        <f>Plantilla!$M$18</f>
        <v>2</v>
      </c>
      <c r="E83" s="39" t="str">
        <f>Plantilla!$O$18</f>
        <v>DESARROLLO SOCIAL</v>
      </c>
      <c r="F83" s="2">
        <f>Plantilla!$M$19</f>
        <v>2.7</v>
      </c>
      <c r="G83" s="39" t="str">
        <f>Plantilla!$O$19</f>
        <v>OTROS ASUNTOS SOCIALES</v>
      </c>
      <c r="H83" s="2" t="str">
        <f>Plantilla!$M$20</f>
        <v>2.7.1</v>
      </c>
      <c r="I83" s="39" t="str">
        <f>Plantilla!$O$20</f>
        <v>OTROS ASUNTOS SOCIALES</v>
      </c>
      <c r="J83" s="2" t="str">
        <f>Plantilla!$M$17</f>
        <v>R</v>
      </c>
      <c r="K83" s="39" t="str">
        <f>Plantilla!$O$17</f>
        <v>Específicos</v>
      </c>
      <c r="L83" s="2" t="str">
        <f>Plantilla!$M$9</f>
        <v>017_25</v>
      </c>
      <c r="M83" s="2" t="str">
        <f>Plantilla!$O$9</f>
        <v>INSTITUTO DE ALTERNATIVAS PARA LOS JÓVENES (INDAJO)</v>
      </c>
      <c r="N83" s="2">
        <f>Plantilla!$M$21</f>
        <v>1</v>
      </c>
      <c r="O83" s="2" t="str">
        <f>Plantilla!$O$21</f>
        <v>CORRESPONSABILIDAD SOCIAL (TRANSVERSAL)</v>
      </c>
      <c r="P83" s="2" t="str">
        <f>Plantilla!$M$10</f>
        <v>042_25</v>
      </c>
      <c r="Q83" s="2" t="str">
        <f>Plantilla!$O$10</f>
        <v>INSTITUTO DE ALTERNATIVAS PARA LOS JÓVENES (INDAJO)</v>
      </c>
      <c r="R83" s="39" t="str">
        <f>Plantilla!$M$12</f>
        <v>060</v>
      </c>
      <c r="S83" s="2" t="str">
        <f>Plantilla!$O$12</f>
        <v>PROGRAMAS Y ACCIONES CULTURALES, RECREATIVOS Y DEPORTIVAS</v>
      </c>
      <c r="T83" s="2">
        <v>3000</v>
      </c>
      <c r="U83" s="2" t="s">
        <v>259</v>
      </c>
      <c r="V83" s="32">
        <v>3571</v>
      </c>
      <c r="W83" s="32" t="s">
        <v>157</v>
      </c>
      <c r="X83" s="41" t="e">
        <f>Plantilla!#REF!</f>
        <v>#REF!</v>
      </c>
      <c r="Y83" s="2" t="e">
        <f>Plantilla!#REF!</f>
        <v>#REF!</v>
      </c>
      <c r="Z83" s="42">
        <f>Plantilla!AD167</f>
        <v>0</v>
      </c>
      <c r="AA83" s="42" t="e">
        <f>Plantilla!#REF!</f>
        <v>#REF!</v>
      </c>
      <c r="AB83" s="42" t="e">
        <f>Plantilla!#REF!</f>
        <v>#REF!</v>
      </c>
    </row>
    <row r="84" spans="1:28" ht="15.75" customHeight="1" x14ac:dyDescent="0.3">
      <c r="A84" s="2" t="e">
        <f t="shared" si="0"/>
        <v>#REF!</v>
      </c>
      <c r="D84" s="2">
        <f>Plantilla!$M$18</f>
        <v>2</v>
      </c>
      <c r="E84" s="39" t="str">
        <f>Plantilla!$O$18</f>
        <v>DESARROLLO SOCIAL</v>
      </c>
      <c r="F84" s="2">
        <f>Plantilla!$M$19</f>
        <v>2.7</v>
      </c>
      <c r="G84" s="39" t="str">
        <f>Plantilla!$O$19</f>
        <v>OTROS ASUNTOS SOCIALES</v>
      </c>
      <c r="H84" s="2" t="str">
        <f>Plantilla!$M$20</f>
        <v>2.7.1</v>
      </c>
      <c r="I84" s="39" t="str">
        <f>Plantilla!$O$20</f>
        <v>OTROS ASUNTOS SOCIALES</v>
      </c>
      <c r="J84" s="2" t="str">
        <f>Plantilla!$M$17</f>
        <v>R</v>
      </c>
      <c r="K84" s="39" t="str">
        <f>Plantilla!$O$17</f>
        <v>Específicos</v>
      </c>
      <c r="L84" s="2" t="str">
        <f>Plantilla!$M$9</f>
        <v>017_25</v>
      </c>
      <c r="M84" s="2" t="str">
        <f>Plantilla!$O$9</f>
        <v>INSTITUTO DE ALTERNATIVAS PARA LOS JÓVENES (INDAJO)</v>
      </c>
      <c r="N84" s="2">
        <f>Plantilla!$M$21</f>
        <v>1</v>
      </c>
      <c r="O84" s="2" t="str">
        <f>Plantilla!$O$21</f>
        <v>CORRESPONSABILIDAD SOCIAL (TRANSVERSAL)</v>
      </c>
      <c r="P84" s="2" t="str">
        <f>Plantilla!$M$10</f>
        <v>042_25</v>
      </c>
      <c r="Q84" s="2" t="str">
        <f>Plantilla!$O$10</f>
        <v>INSTITUTO DE ALTERNATIVAS PARA LOS JÓVENES (INDAJO)</v>
      </c>
      <c r="R84" s="39" t="str">
        <f>Plantilla!$M$12</f>
        <v>060</v>
      </c>
      <c r="S84" s="2" t="str">
        <f>Plantilla!$O$12</f>
        <v>PROGRAMAS Y ACCIONES CULTURALES, RECREATIVOS Y DEPORTIVAS</v>
      </c>
      <c r="T84" s="2">
        <v>3000</v>
      </c>
      <c r="U84" s="2" t="s">
        <v>259</v>
      </c>
      <c r="V84" s="32">
        <v>3581</v>
      </c>
      <c r="W84" s="32" t="s">
        <v>158</v>
      </c>
      <c r="X84" s="41" t="e">
        <f>Plantilla!#REF!</f>
        <v>#REF!</v>
      </c>
      <c r="Y84" s="2" t="e">
        <f>Plantilla!#REF!</f>
        <v>#REF!</v>
      </c>
      <c r="Z84" s="42">
        <f>Plantilla!AD168</f>
        <v>50000</v>
      </c>
      <c r="AA84" s="42" t="e">
        <f>Plantilla!#REF!</f>
        <v>#REF!</v>
      </c>
      <c r="AB84" s="42" t="e">
        <f>Plantilla!#REF!</f>
        <v>#REF!</v>
      </c>
    </row>
    <row r="85" spans="1:28" ht="15.75" customHeight="1" x14ac:dyDescent="0.3">
      <c r="A85" s="2" t="e">
        <f t="shared" si="0"/>
        <v>#REF!</v>
      </c>
      <c r="B85" s="2"/>
      <c r="C85" s="2"/>
      <c r="D85" s="2">
        <f>Plantilla!$M$18</f>
        <v>2</v>
      </c>
      <c r="E85" s="39" t="str">
        <f>Plantilla!$O$18</f>
        <v>DESARROLLO SOCIAL</v>
      </c>
      <c r="F85" s="2">
        <f>Plantilla!$M$19</f>
        <v>2.7</v>
      </c>
      <c r="G85" s="39" t="str">
        <f>Plantilla!$O$19</f>
        <v>OTROS ASUNTOS SOCIALES</v>
      </c>
      <c r="H85" s="2" t="str">
        <f>Plantilla!$M$20</f>
        <v>2.7.1</v>
      </c>
      <c r="I85" s="39" t="str">
        <f>Plantilla!$O$20</f>
        <v>OTROS ASUNTOS SOCIALES</v>
      </c>
      <c r="J85" s="2" t="str">
        <f>Plantilla!$M$17</f>
        <v>R</v>
      </c>
      <c r="K85" s="39" t="str">
        <f>Plantilla!$O$17</f>
        <v>Específicos</v>
      </c>
      <c r="L85" s="2" t="str">
        <f>Plantilla!$M$9</f>
        <v>017_25</v>
      </c>
      <c r="M85" s="2" t="str">
        <f>Plantilla!$O$9</f>
        <v>INSTITUTO DE ALTERNATIVAS PARA LOS JÓVENES (INDAJO)</v>
      </c>
      <c r="N85" s="2">
        <f>Plantilla!$M$21</f>
        <v>1</v>
      </c>
      <c r="O85" s="2" t="str">
        <f>Plantilla!$O$21</f>
        <v>CORRESPONSABILIDAD SOCIAL (TRANSVERSAL)</v>
      </c>
      <c r="P85" s="2" t="str">
        <f>Plantilla!$M$10</f>
        <v>042_25</v>
      </c>
      <c r="Q85" s="2" t="str">
        <f>Plantilla!$O$10</f>
        <v>INSTITUTO DE ALTERNATIVAS PARA LOS JÓVENES (INDAJO)</v>
      </c>
      <c r="R85" s="39" t="str">
        <f>Plantilla!$M$12</f>
        <v>060</v>
      </c>
      <c r="S85" s="2" t="str">
        <f>Plantilla!$O$12</f>
        <v>PROGRAMAS Y ACCIONES CULTURALES, RECREATIVOS Y DEPORTIVAS</v>
      </c>
      <c r="T85" s="2">
        <v>3000</v>
      </c>
      <c r="U85" s="2" t="s">
        <v>259</v>
      </c>
      <c r="V85" s="32">
        <v>3581</v>
      </c>
      <c r="W85" s="32" t="s">
        <v>158</v>
      </c>
      <c r="X85" s="41" t="e">
        <f>Plantilla!#REF!</f>
        <v>#REF!</v>
      </c>
      <c r="Y85" s="2" t="e">
        <f>Plantilla!#REF!</f>
        <v>#REF!</v>
      </c>
      <c r="Z85" s="42">
        <f>Plantilla!AD169</f>
        <v>0</v>
      </c>
      <c r="AA85" s="42" t="e">
        <f>Plantilla!#REF!</f>
        <v>#REF!</v>
      </c>
      <c r="AB85" s="42" t="e">
        <f>Plantilla!#REF!</f>
        <v>#REF!</v>
      </c>
    </row>
    <row r="86" spans="1:28" ht="15.75" customHeight="1" x14ac:dyDescent="0.3">
      <c r="A86" s="2" t="e">
        <f t="shared" si="0"/>
        <v>#REF!</v>
      </c>
      <c r="D86" s="2">
        <f>Plantilla!$M$18</f>
        <v>2</v>
      </c>
      <c r="E86" s="39" t="str">
        <f>Plantilla!$O$18</f>
        <v>DESARROLLO SOCIAL</v>
      </c>
      <c r="F86" s="2">
        <f>Plantilla!$M$19</f>
        <v>2.7</v>
      </c>
      <c r="G86" s="39" t="str">
        <f>Plantilla!$O$19</f>
        <v>OTROS ASUNTOS SOCIALES</v>
      </c>
      <c r="H86" s="2" t="str">
        <f>Plantilla!$M$20</f>
        <v>2.7.1</v>
      </c>
      <c r="I86" s="39" t="str">
        <f>Plantilla!$O$20</f>
        <v>OTROS ASUNTOS SOCIALES</v>
      </c>
      <c r="J86" s="2" t="str">
        <f>Plantilla!$M$17</f>
        <v>R</v>
      </c>
      <c r="K86" s="39" t="str">
        <f>Plantilla!$O$17</f>
        <v>Específicos</v>
      </c>
      <c r="L86" s="2" t="str">
        <f>Plantilla!$M$9</f>
        <v>017_25</v>
      </c>
      <c r="M86" s="2" t="str">
        <f>Plantilla!$O$9</f>
        <v>INSTITUTO DE ALTERNATIVAS PARA LOS JÓVENES (INDAJO)</v>
      </c>
      <c r="N86" s="2">
        <f>Plantilla!$M$21</f>
        <v>1</v>
      </c>
      <c r="O86" s="2" t="str">
        <f>Plantilla!$O$21</f>
        <v>CORRESPONSABILIDAD SOCIAL (TRANSVERSAL)</v>
      </c>
      <c r="P86" s="2" t="str">
        <f>Plantilla!$M$10</f>
        <v>042_25</v>
      </c>
      <c r="Q86" s="2" t="str">
        <f>Plantilla!$O$10</f>
        <v>INSTITUTO DE ALTERNATIVAS PARA LOS JÓVENES (INDAJO)</v>
      </c>
      <c r="R86" s="39" t="str">
        <f>Plantilla!$M$12</f>
        <v>060</v>
      </c>
      <c r="S86" s="2" t="str">
        <f>Plantilla!$O$12</f>
        <v>PROGRAMAS Y ACCIONES CULTURALES, RECREATIVOS Y DEPORTIVAS</v>
      </c>
      <c r="T86" s="2">
        <v>3000</v>
      </c>
      <c r="U86" s="2" t="s">
        <v>259</v>
      </c>
      <c r="V86" s="32">
        <v>3591</v>
      </c>
      <c r="W86" s="32" t="s">
        <v>159</v>
      </c>
      <c r="X86" s="41" t="e">
        <f>Plantilla!#REF!</f>
        <v>#REF!</v>
      </c>
      <c r="Y86" s="2" t="e">
        <f>Plantilla!#REF!</f>
        <v>#REF!</v>
      </c>
      <c r="Z86" s="42">
        <f>Plantilla!AD170</f>
        <v>0</v>
      </c>
      <c r="AA86" s="42" t="e">
        <f>Plantilla!#REF!</f>
        <v>#REF!</v>
      </c>
      <c r="AB86" s="42" t="e">
        <f>Plantilla!#REF!</f>
        <v>#REF!</v>
      </c>
    </row>
    <row r="87" spans="1:28" ht="15.75" customHeight="1" x14ac:dyDescent="0.3">
      <c r="A87" s="2" t="e">
        <f t="shared" si="0"/>
        <v>#REF!</v>
      </c>
      <c r="D87" s="2">
        <f>Plantilla!$M$18</f>
        <v>2</v>
      </c>
      <c r="E87" s="39" t="str">
        <f>Plantilla!$O$18</f>
        <v>DESARROLLO SOCIAL</v>
      </c>
      <c r="F87" s="2">
        <f>Plantilla!$M$19</f>
        <v>2.7</v>
      </c>
      <c r="G87" s="39" t="str">
        <f>Plantilla!$O$19</f>
        <v>OTROS ASUNTOS SOCIALES</v>
      </c>
      <c r="H87" s="2" t="str">
        <f>Plantilla!$M$20</f>
        <v>2.7.1</v>
      </c>
      <c r="I87" s="39" t="str">
        <f>Plantilla!$O$20</f>
        <v>OTROS ASUNTOS SOCIALES</v>
      </c>
      <c r="J87" s="2" t="str">
        <f>Plantilla!$M$17</f>
        <v>R</v>
      </c>
      <c r="K87" s="39" t="str">
        <f>Plantilla!$O$17</f>
        <v>Específicos</v>
      </c>
      <c r="L87" s="2" t="str">
        <f>Plantilla!$M$9</f>
        <v>017_25</v>
      </c>
      <c r="M87" s="2" t="str">
        <f>Plantilla!$O$9</f>
        <v>INSTITUTO DE ALTERNATIVAS PARA LOS JÓVENES (INDAJO)</v>
      </c>
      <c r="N87" s="2">
        <f>Plantilla!$M$21</f>
        <v>1</v>
      </c>
      <c r="O87" s="2" t="str">
        <f>Plantilla!$O$21</f>
        <v>CORRESPONSABILIDAD SOCIAL (TRANSVERSAL)</v>
      </c>
      <c r="P87" s="2" t="str">
        <f>Plantilla!$M$10</f>
        <v>042_25</v>
      </c>
      <c r="Q87" s="2" t="str">
        <f>Plantilla!$O$10</f>
        <v>INSTITUTO DE ALTERNATIVAS PARA LOS JÓVENES (INDAJO)</v>
      </c>
      <c r="R87" s="39" t="str">
        <f>Plantilla!$M$12</f>
        <v>060</v>
      </c>
      <c r="S87" s="2" t="str">
        <f>Plantilla!$O$12</f>
        <v>PROGRAMAS Y ACCIONES CULTURALES, RECREATIVOS Y DEPORTIVAS</v>
      </c>
      <c r="T87" s="2">
        <v>3000</v>
      </c>
      <c r="U87" s="2" t="s">
        <v>259</v>
      </c>
      <c r="V87" s="32">
        <v>3611</v>
      </c>
      <c r="W87" s="32" t="s">
        <v>160</v>
      </c>
      <c r="X87" s="41" t="e">
        <f>Plantilla!#REF!</f>
        <v>#REF!</v>
      </c>
      <c r="Y87" s="2" t="e">
        <f>Plantilla!#REF!</f>
        <v>#REF!</v>
      </c>
      <c r="Z87" s="42">
        <f>Plantilla!AD171</f>
        <v>0</v>
      </c>
      <c r="AA87" s="42" t="e">
        <f>Plantilla!#REF!</f>
        <v>#REF!</v>
      </c>
      <c r="AB87" s="42" t="e">
        <f>Plantilla!#REF!</f>
        <v>#REF!</v>
      </c>
    </row>
    <row r="88" spans="1:28" ht="15.75" customHeight="1" x14ac:dyDescent="0.3">
      <c r="A88" s="2" t="e">
        <f t="shared" si="0"/>
        <v>#REF!</v>
      </c>
      <c r="B88" s="2"/>
      <c r="C88" s="2"/>
      <c r="D88" s="2">
        <f>Plantilla!$M$18</f>
        <v>2</v>
      </c>
      <c r="E88" s="39" t="str">
        <f>Plantilla!$O$18</f>
        <v>DESARROLLO SOCIAL</v>
      </c>
      <c r="F88" s="2">
        <f>Plantilla!$M$19</f>
        <v>2.7</v>
      </c>
      <c r="G88" s="39" t="str">
        <f>Plantilla!$O$19</f>
        <v>OTROS ASUNTOS SOCIALES</v>
      </c>
      <c r="H88" s="2" t="str">
        <f>Plantilla!$M$20</f>
        <v>2.7.1</v>
      </c>
      <c r="I88" s="39" t="str">
        <f>Plantilla!$O$20</f>
        <v>OTROS ASUNTOS SOCIALES</v>
      </c>
      <c r="J88" s="2" t="str">
        <f>Plantilla!$M$17</f>
        <v>R</v>
      </c>
      <c r="K88" s="39" t="str">
        <f>Plantilla!$O$17</f>
        <v>Específicos</v>
      </c>
      <c r="L88" s="2" t="str">
        <f>Plantilla!$M$9</f>
        <v>017_25</v>
      </c>
      <c r="M88" s="2" t="str">
        <f>Plantilla!$O$9</f>
        <v>INSTITUTO DE ALTERNATIVAS PARA LOS JÓVENES (INDAJO)</v>
      </c>
      <c r="N88" s="2">
        <f>Plantilla!$M$21</f>
        <v>1</v>
      </c>
      <c r="O88" s="2" t="str">
        <f>Plantilla!$O$21</f>
        <v>CORRESPONSABILIDAD SOCIAL (TRANSVERSAL)</v>
      </c>
      <c r="P88" s="2" t="str">
        <f>Plantilla!$M$10</f>
        <v>042_25</v>
      </c>
      <c r="Q88" s="2" t="str">
        <f>Plantilla!$O$10</f>
        <v>INSTITUTO DE ALTERNATIVAS PARA LOS JÓVENES (INDAJO)</v>
      </c>
      <c r="R88" s="39" t="str">
        <f>Plantilla!$M$12</f>
        <v>060</v>
      </c>
      <c r="S88" s="2" t="str">
        <f>Plantilla!$O$12</f>
        <v>PROGRAMAS Y ACCIONES CULTURALES, RECREATIVOS Y DEPORTIVAS</v>
      </c>
      <c r="T88" s="2">
        <v>3000</v>
      </c>
      <c r="U88" s="2" t="s">
        <v>259</v>
      </c>
      <c r="V88" s="32">
        <v>3611</v>
      </c>
      <c r="W88" s="32" t="s">
        <v>160</v>
      </c>
      <c r="X88" s="41" t="e">
        <f>Plantilla!#REF!</f>
        <v>#REF!</v>
      </c>
      <c r="Y88" s="2" t="e">
        <f>Plantilla!#REF!</f>
        <v>#REF!</v>
      </c>
      <c r="Z88" s="42">
        <f>Plantilla!AD172</f>
        <v>0</v>
      </c>
      <c r="AA88" s="42" t="e">
        <f>Plantilla!#REF!</f>
        <v>#REF!</v>
      </c>
      <c r="AB88" s="42" t="e">
        <f>Plantilla!#REF!</f>
        <v>#REF!</v>
      </c>
    </row>
    <row r="89" spans="1:28" ht="15.75" customHeight="1" x14ac:dyDescent="0.3">
      <c r="A89" s="2" t="e">
        <f>CONCATENATE(B89,L89,N89,P89,R89,V89,X88)</f>
        <v>#REF!</v>
      </c>
      <c r="D89" s="2">
        <f>Plantilla!$M$18</f>
        <v>2</v>
      </c>
      <c r="E89" s="39" t="str">
        <f>Plantilla!$O$18</f>
        <v>DESARROLLO SOCIAL</v>
      </c>
      <c r="F89" s="2">
        <f>Plantilla!$M$19</f>
        <v>2.7</v>
      </c>
      <c r="G89" s="39" t="str">
        <f>Plantilla!$O$19</f>
        <v>OTROS ASUNTOS SOCIALES</v>
      </c>
      <c r="H89" s="2" t="str">
        <f>Plantilla!$M$20</f>
        <v>2.7.1</v>
      </c>
      <c r="I89" s="39" t="str">
        <f>Plantilla!$O$20</f>
        <v>OTROS ASUNTOS SOCIALES</v>
      </c>
      <c r="J89" s="2" t="str">
        <f>Plantilla!$M$17</f>
        <v>R</v>
      </c>
      <c r="K89" s="39" t="str">
        <f>Plantilla!$O$17</f>
        <v>Específicos</v>
      </c>
      <c r="L89" s="2" t="str">
        <f>Plantilla!$M$9</f>
        <v>017_25</v>
      </c>
      <c r="M89" s="2" t="str">
        <f>Plantilla!$O$9</f>
        <v>INSTITUTO DE ALTERNATIVAS PARA LOS JÓVENES (INDAJO)</v>
      </c>
      <c r="N89" s="2">
        <f>Plantilla!$M$21</f>
        <v>1</v>
      </c>
      <c r="O89" s="2" t="str">
        <f>Plantilla!$O$21</f>
        <v>CORRESPONSABILIDAD SOCIAL (TRANSVERSAL)</v>
      </c>
      <c r="P89" s="2" t="str">
        <f>Plantilla!$M$10</f>
        <v>042_25</v>
      </c>
      <c r="Q89" s="2" t="str">
        <f>Plantilla!$O$10</f>
        <v>INSTITUTO DE ALTERNATIVAS PARA LOS JÓVENES (INDAJO)</v>
      </c>
      <c r="R89" s="39" t="str">
        <f>Plantilla!$M$12</f>
        <v>060</v>
      </c>
      <c r="S89" s="2" t="str">
        <f>Plantilla!$O$12</f>
        <v>PROGRAMAS Y ACCIONES CULTURALES, RECREATIVOS Y DEPORTIVAS</v>
      </c>
      <c r="T89" s="2">
        <v>3000</v>
      </c>
      <c r="U89" s="2" t="s">
        <v>259</v>
      </c>
      <c r="V89" s="32">
        <v>3631</v>
      </c>
      <c r="W89" s="32" t="s">
        <v>161</v>
      </c>
      <c r="X89" s="41" t="e">
        <f>Plantilla!#REF!</f>
        <v>#REF!</v>
      </c>
      <c r="Y89" s="2" t="e">
        <f>Plantilla!#REF!</f>
        <v>#REF!</v>
      </c>
      <c r="Z89" s="42">
        <f>Plantilla!AD173</f>
        <v>0</v>
      </c>
      <c r="AA89" s="42" t="e">
        <f>Plantilla!#REF!</f>
        <v>#REF!</v>
      </c>
      <c r="AB89" s="42" t="e">
        <f>Plantilla!#REF!</f>
        <v>#REF!</v>
      </c>
    </row>
    <row r="90" spans="1:28" ht="15.75" customHeight="1" x14ac:dyDescent="0.3">
      <c r="A90" s="2" t="e">
        <f t="shared" ref="A90:A177" si="1">CONCATENATE(B90,L90,N90,P90,R90,V90,X90)</f>
        <v>#REF!</v>
      </c>
      <c r="D90" s="2">
        <f>Plantilla!$M$18</f>
        <v>2</v>
      </c>
      <c r="E90" s="39" t="str">
        <f>Plantilla!$O$18</f>
        <v>DESARROLLO SOCIAL</v>
      </c>
      <c r="F90" s="2">
        <f>Plantilla!$M$19</f>
        <v>2.7</v>
      </c>
      <c r="G90" s="39" t="str">
        <f>Plantilla!$O$19</f>
        <v>OTROS ASUNTOS SOCIALES</v>
      </c>
      <c r="H90" s="2" t="str">
        <f>Plantilla!$M$20</f>
        <v>2.7.1</v>
      </c>
      <c r="I90" s="39" t="str">
        <f>Plantilla!$O$20</f>
        <v>OTROS ASUNTOS SOCIALES</v>
      </c>
      <c r="J90" s="2" t="str">
        <f>Plantilla!$M$17</f>
        <v>R</v>
      </c>
      <c r="K90" s="39" t="str">
        <f>Plantilla!$O$17</f>
        <v>Específicos</v>
      </c>
      <c r="L90" s="2" t="str">
        <f>Plantilla!$M$9</f>
        <v>017_25</v>
      </c>
      <c r="M90" s="2" t="str">
        <f>Plantilla!$O$9</f>
        <v>INSTITUTO DE ALTERNATIVAS PARA LOS JÓVENES (INDAJO)</v>
      </c>
      <c r="N90" s="2">
        <f>Plantilla!$M$21</f>
        <v>1</v>
      </c>
      <c r="O90" s="2" t="str">
        <f>Plantilla!$O$21</f>
        <v>CORRESPONSABILIDAD SOCIAL (TRANSVERSAL)</v>
      </c>
      <c r="P90" s="2" t="str">
        <f>Plantilla!$M$10</f>
        <v>042_25</v>
      </c>
      <c r="Q90" s="2" t="str">
        <f>Plantilla!$O$10</f>
        <v>INSTITUTO DE ALTERNATIVAS PARA LOS JÓVENES (INDAJO)</v>
      </c>
      <c r="R90" s="39" t="str">
        <f>Plantilla!$M$12</f>
        <v>060</v>
      </c>
      <c r="S90" s="2" t="str">
        <f>Plantilla!$O$12</f>
        <v>PROGRAMAS Y ACCIONES CULTURALES, RECREATIVOS Y DEPORTIVAS</v>
      </c>
      <c r="T90" s="2">
        <v>3000</v>
      </c>
      <c r="U90" s="2" t="s">
        <v>259</v>
      </c>
      <c r="V90" s="32">
        <v>3651</v>
      </c>
      <c r="W90" s="32" t="s">
        <v>162</v>
      </c>
      <c r="X90" s="41" t="e">
        <f>Plantilla!#REF!</f>
        <v>#REF!</v>
      </c>
      <c r="Y90" s="2" t="e">
        <f>Plantilla!#REF!</f>
        <v>#REF!</v>
      </c>
      <c r="Z90" s="42">
        <f>Plantilla!AD174</f>
        <v>0</v>
      </c>
      <c r="AA90" s="42" t="e">
        <f>Plantilla!#REF!</f>
        <v>#REF!</v>
      </c>
      <c r="AB90" s="42" t="e">
        <f>Plantilla!#REF!</f>
        <v>#REF!</v>
      </c>
    </row>
    <row r="91" spans="1:28" ht="15.75" customHeight="1" x14ac:dyDescent="0.3">
      <c r="A91" s="2" t="e">
        <f t="shared" si="1"/>
        <v>#REF!</v>
      </c>
      <c r="D91" s="2">
        <f>Plantilla!$M$18</f>
        <v>2</v>
      </c>
      <c r="E91" s="39" t="str">
        <f>Plantilla!$O$18</f>
        <v>DESARROLLO SOCIAL</v>
      </c>
      <c r="F91" s="2">
        <f>Plantilla!$M$19</f>
        <v>2.7</v>
      </c>
      <c r="G91" s="39" t="str">
        <f>Plantilla!$O$19</f>
        <v>OTROS ASUNTOS SOCIALES</v>
      </c>
      <c r="H91" s="2" t="str">
        <f>Plantilla!$M$20</f>
        <v>2.7.1</v>
      </c>
      <c r="I91" s="39" t="str">
        <f>Plantilla!$O$20</f>
        <v>OTROS ASUNTOS SOCIALES</v>
      </c>
      <c r="J91" s="2" t="str">
        <f>Plantilla!$M$17</f>
        <v>R</v>
      </c>
      <c r="K91" s="39" t="str">
        <f>Plantilla!$O$17</f>
        <v>Específicos</v>
      </c>
      <c r="L91" s="2" t="str">
        <f>Plantilla!$M$9</f>
        <v>017_25</v>
      </c>
      <c r="M91" s="2" t="str">
        <f>Plantilla!$O$9</f>
        <v>INSTITUTO DE ALTERNATIVAS PARA LOS JÓVENES (INDAJO)</v>
      </c>
      <c r="N91" s="2">
        <f>Plantilla!$M$21</f>
        <v>1</v>
      </c>
      <c r="O91" s="2" t="str">
        <f>Plantilla!$O$21</f>
        <v>CORRESPONSABILIDAD SOCIAL (TRANSVERSAL)</v>
      </c>
      <c r="P91" s="2" t="str">
        <f>Plantilla!$M$10</f>
        <v>042_25</v>
      </c>
      <c r="Q91" s="2" t="str">
        <f>Plantilla!$O$10</f>
        <v>INSTITUTO DE ALTERNATIVAS PARA LOS JÓVENES (INDAJO)</v>
      </c>
      <c r="R91" s="39" t="str">
        <f>Plantilla!$M$12</f>
        <v>060</v>
      </c>
      <c r="S91" s="2" t="str">
        <f>Plantilla!$O$12</f>
        <v>PROGRAMAS Y ACCIONES CULTURALES, RECREATIVOS Y DEPORTIVAS</v>
      </c>
      <c r="T91" s="2">
        <v>3000</v>
      </c>
      <c r="U91" s="2" t="s">
        <v>259</v>
      </c>
      <c r="V91" s="32">
        <v>3661</v>
      </c>
      <c r="W91" s="32" t="s">
        <v>163</v>
      </c>
      <c r="X91" s="41" t="e">
        <f>Plantilla!#REF!</f>
        <v>#REF!</v>
      </c>
      <c r="Y91" s="2" t="e">
        <f>Plantilla!#REF!</f>
        <v>#REF!</v>
      </c>
      <c r="Z91" s="42">
        <f>Plantilla!AD175</f>
        <v>0</v>
      </c>
      <c r="AA91" s="42" t="e">
        <f>Plantilla!#REF!</f>
        <v>#REF!</v>
      </c>
      <c r="AB91" s="42" t="e">
        <f>Plantilla!#REF!</f>
        <v>#REF!</v>
      </c>
    </row>
    <row r="92" spans="1:28" ht="15.75" customHeight="1" x14ac:dyDescent="0.3">
      <c r="A92" s="2" t="e">
        <f t="shared" si="1"/>
        <v>#REF!</v>
      </c>
      <c r="D92" s="2">
        <f>Plantilla!$M$18</f>
        <v>2</v>
      </c>
      <c r="E92" s="39" t="str">
        <f>Plantilla!$O$18</f>
        <v>DESARROLLO SOCIAL</v>
      </c>
      <c r="F92" s="2">
        <f>Plantilla!$M$19</f>
        <v>2.7</v>
      </c>
      <c r="G92" s="39" t="str">
        <f>Plantilla!$O$19</f>
        <v>OTROS ASUNTOS SOCIALES</v>
      </c>
      <c r="H92" s="2" t="str">
        <f>Plantilla!$M$20</f>
        <v>2.7.1</v>
      </c>
      <c r="I92" s="39" t="str">
        <f>Plantilla!$O$20</f>
        <v>OTROS ASUNTOS SOCIALES</v>
      </c>
      <c r="J92" s="2" t="str">
        <f>Plantilla!$M$17</f>
        <v>R</v>
      </c>
      <c r="K92" s="39" t="str">
        <f>Plantilla!$O$17</f>
        <v>Específicos</v>
      </c>
      <c r="L92" s="2" t="str">
        <f>Plantilla!$M$9</f>
        <v>017_25</v>
      </c>
      <c r="M92" s="2" t="str">
        <f>Plantilla!$O$9</f>
        <v>INSTITUTO DE ALTERNATIVAS PARA LOS JÓVENES (INDAJO)</v>
      </c>
      <c r="N92" s="2">
        <f>Plantilla!$M$21</f>
        <v>1</v>
      </c>
      <c r="O92" s="2" t="str">
        <f>Plantilla!$O$21</f>
        <v>CORRESPONSABILIDAD SOCIAL (TRANSVERSAL)</v>
      </c>
      <c r="P92" s="2" t="str">
        <f>Plantilla!$M$10</f>
        <v>042_25</v>
      </c>
      <c r="Q92" s="2" t="str">
        <f>Plantilla!$O$10</f>
        <v>INSTITUTO DE ALTERNATIVAS PARA LOS JÓVENES (INDAJO)</v>
      </c>
      <c r="R92" s="39" t="str">
        <f>Plantilla!$M$12</f>
        <v>060</v>
      </c>
      <c r="S92" s="2" t="str">
        <f>Plantilla!$O$12</f>
        <v>PROGRAMAS Y ACCIONES CULTURALES, RECREATIVOS Y DEPORTIVAS</v>
      </c>
      <c r="T92" s="2">
        <v>3000</v>
      </c>
      <c r="U92" s="2" t="s">
        <v>259</v>
      </c>
      <c r="V92" s="32">
        <v>3711</v>
      </c>
      <c r="W92" s="32" t="s">
        <v>164</v>
      </c>
      <c r="X92" s="41" t="e">
        <f>Plantilla!#REF!</f>
        <v>#REF!</v>
      </c>
      <c r="Y92" s="2" t="e">
        <f>Plantilla!#REF!</f>
        <v>#REF!</v>
      </c>
      <c r="Z92" s="42">
        <f>Plantilla!AD176</f>
        <v>0</v>
      </c>
      <c r="AA92" s="42" t="e">
        <f>Plantilla!#REF!</f>
        <v>#REF!</v>
      </c>
      <c r="AB92" s="42" t="e">
        <f>Plantilla!#REF!</f>
        <v>#REF!</v>
      </c>
    </row>
    <row r="93" spans="1:28" ht="15.75" customHeight="1" x14ac:dyDescent="0.3">
      <c r="A93" s="2" t="e">
        <f t="shared" si="1"/>
        <v>#REF!</v>
      </c>
      <c r="D93" s="2">
        <f>Plantilla!$M$18</f>
        <v>2</v>
      </c>
      <c r="E93" s="39" t="str">
        <f>Plantilla!$O$18</f>
        <v>DESARROLLO SOCIAL</v>
      </c>
      <c r="F93" s="2">
        <f>Plantilla!$M$19</f>
        <v>2.7</v>
      </c>
      <c r="G93" s="39" t="str">
        <f>Plantilla!$O$19</f>
        <v>OTROS ASUNTOS SOCIALES</v>
      </c>
      <c r="H93" s="2" t="str">
        <f>Plantilla!$M$20</f>
        <v>2.7.1</v>
      </c>
      <c r="I93" s="39" t="str">
        <f>Plantilla!$O$20</f>
        <v>OTROS ASUNTOS SOCIALES</v>
      </c>
      <c r="J93" s="2" t="str">
        <f>Plantilla!$M$17</f>
        <v>R</v>
      </c>
      <c r="K93" s="39" t="str">
        <f>Plantilla!$O$17</f>
        <v>Específicos</v>
      </c>
      <c r="L93" s="2" t="str">
        <f>Plantilla!$M$9</f>
        <v>017_25</v>
      </c>
      <c r="M93" s="2" t="str">
        <f>Plantilla!$O$9</f>
        <v>INSTITUTO DE ALTERNATIVAS PARA LOS JÓVENES (INDAJO)</v>
      </c>
      <c r="N93" s="2">
        <f>Plantilla!$M$21</f>
        <v>1</v>
      </c>
      <c r="O93" s="2" t="str">
        <f>Plantilla!$O$21</f>
        <v>CORRESPONSABILIDAD SOCIAL (TRANSVERSAL)</v>
      </c>
      <c r="P93" s="2" t="str">
        <f>Plantilla!$M$10</f>
        <v>042_25</v>
      </c>
      <c r="Q93" s="2" t="str">
        <f>Plantilla!$O$10</f>
        <v>INSTITUTO DE ALTERNATIVAS PARA LOS JÓVENES (INDAJO)</v>
      </c>
      <c r="R93" s="39" t="str">
        <f>Plantilla!$M$12</f>
        <v>060</v>
      </c>
      <c r="S93" s="2" t="str">
        <f>Plantilla!$O$12</f>
        <v>PROGRAMAS Y ACCIONES CULTURALES, RECREATIVOS Y DEPORTIVAS</v>
      </c>
      <c r="T93" s="2">
        <v>3000</v>
      </c>
      <c r="U93" s="2" t="s">
        <v>259</v>
      </c>
      <c r="V93" s="32">
        <v>3721</v>
      </c>
      <c r="W93" s="32" t="s">
        <v>165</v>
      </c>
      <c r="X93" s="41" t="e">
        <f>Plantilla!#REF!</f>
        <v>#REF!</v>
      </c>
      <c r="Y93" s="2" t="e">
        <f>Plantilla!#REF!</f>
        <v>#REF!</v>
      </c>
      <c r="Z93" s="42">
        <f>Plantilla!AD177</f>
        <v>0</v>
      </c>
      <c r="AA93" s="42" t="e">
        <f>Plantilla!#REF!</f>
        <v>#REF!</v>
      </c>
      <c r="AB93" s="42" t="e">
        <f>Plantilla!#REF!</f>
        <v>#REF!</v>
      </c>
    </row>
    <row r="94" spans="1:28" ht="15.75" customHeight="1" x14ac:dyDescent="0.3">
      <c r="A94" s="2" t="e">
        <f t="shared" si="1"/>
        <v>#REF!</v>
      </c>
      <c r="D94" s="2">
        <f>Plantilla!$M$18</f>
        <v>2</v>
      </c>
      <c r="E94" s="39" t="str">
        <f>Plantilla!$O$18</f>
        <v>DESARROLLO SOCIAL</v>
      </c>
      <c r="F94" s="2">
        <f>Plantilla!$M$19</f>
        <v>2.7</v>
      </c>
      <c r="G94" s="39" t="str">
        <f>Plantilla!$O$19</f>
        <v>OTROS ASUNTOS SOCIALES</v>
      </c>
      <c r="H94" s="2" t="str">
        <f>Plantilla!$M$20</f>
        <v>2.7.1</v>
      </c>
      <c r="I94" s="39" t="str">
        <f>Plantilla!$O$20</f>
        <v>OTROS ASUNTOS SOCIALES</v>
      </c>
      <c r="J94" s="2" t="str">
        <f>Plantilla!$M$17</f>
        <v>R</v>
      </c>
      <c r="K94" s="39" t="str">
        <f>Plantilla!$O$17</f>
        <v>Específicos</v>
      </c>
      <c r="L94" s="2" t="str">
        <f>Plantilla!$M$9</f>
        <v>017_25</v>
      </c>
      <c r="M94" s="2" t="str">
        <f>Plantilla!$O$9</f>
        <v>INSTITUTO DE ALTERNATIVAS PARA LOS JÓVENES (INDAJO)</v>
      </c>
      <c r="N94" s="2">
        <f>Plantilla!$M$21</f>
        <v>1</v>
      </c>
      <c r="O94" s="2" t="str">
        <f>Plantilla!$O$21</f>
        <v>CORRESPONSABILIDAD SOCIAL (TRANSVERSAL)</v>
      </c>
      <c r="P94" s="2" t="str">
        <f>Plantilla!$M$10</f>
        <v>042_25</v>
      </c>
      <c r="Q94" s="2" t="str">
        <f>Plantilla!$O$10</f>
        <v>INSTITUTO DE ALTERNATIVAS PARA LOS JÓVENES (INDAJO)</v>
      </c>
      <c r="R94" s="39" t="str">
        <f>Plantilla!$M$12</f>
        <v>060</v>
      </c>
      <c r="S94" s="2" t="str">
        <f>Plantilla!$O$12</f>
        <v>PROGRAMAS Y ACCIONES CULTURALES, RECREATIVOS Y DEPORTIVAS</v>
      </c>
      <c r="T94" s="2">
        <v>3000</v>
      </c>
      <c r="U94" s="2" t="s">
        <v>259</v>
      </c>
      <c r="V94" s="32">
        <v>3751</v>
      </c>
      <c r="W94" s="32" t="s">
        <v>166</v>
      </c>
      <c r="X94" s="41" t="e">
        <f>Plantilla!#REF!</f>
        <v>#REF!</v>
      </c>
      <c r="Y94" s="2" t="e">
        <f>Plantilla!#REF!</f>
        <v>#REF!</v>
      </c>
      <c r="Z94" s="42">
        <f>Plantilla!AD178</f>
        <v>0</v>
      </c>
      <c r="AA94" s="42" t="e">
        <f>Plantilla!#REF!</f>
        <v>#REF!</v>
      </c>
      <c r="AB94" s="42" t="e">
        <f>Plantilla!#REF!</f>
        <v>#REF!</v>
      </c>
    </row>
    <row r="95" spans="1:28" ht="15.75" customHeight="1" x14ac:dyDescent="0.3">
      <c r="A95" s="2" t="e">
        <f t="shared" si="1"/>
        <v>#REF!</v>
      </c>
      <c r="D95" s="2">
        <f>Plantilla!$M$18</f>
        <v>2</v>
      </c>
      <c r="E95" s="39" t="str">
        <f>Plantilla!$O$18</f>
        <v>DESARROLLO SOCIAL</v>
      </c>
      <c r="F95" s="2">
        <f>Plantilla!$M$19</f>
        <v>2.7</v>
      </c>
      <c r="G95" s="39" t="str">
        <f>Plantilla!$O$19</f>
        <v>OTROS ASUNTOS SOCIALES</v>
      </c>
      <c r="H95" s="2" t="str">
        <f>Plantilla!$M$20</f>
        <v>2.7.1</v>
      </c>
      <c r="I95" s="39" t="str">
        <f>Plantilla!$O$20</f>
        <v>OTROS ASUNTOS SOCIALES</v>
      </c>
      <c r="J95" s="2" t="str">
        <f>Plantilla!$M$17</f>
        <v>R</v>
      </c>
      <c r="K95" s="39" t="str">
        <f>Plantilla!$O$17</f>
        <v>Específicos</v>
      </c>
      <c r="L95" s="2" t="str">
        <f>Plantilla!$M$9</f>
        <v>017_25</v>
      </c>
      <c r="M95" s="2" t="str">
        <f>Plantilla!$O$9</f>
        <v>INSTITUTO DE ALTERNATIVAS PARA LOS JÓVENES (INDAJO)</v>
      </c>
      <c r="N95" s="2">
        <f>Plantilla!$M$21</f>
        <v>1</v>
      </c>
      <c r="O95" s="2" t="str">
        <f>Plantilla!$O$21</f>
        <v>CORRESPONSABILIDAD SOCIAL (TRANSVERSAL)</v>
      </c>
      <c r="P95" s="2" t="str">
        <f>Plantilla!$M$10</f>
        <v>042_25</v>
      </c>
      <c r="Q95" s="2" t="str">
        <f>Plantilla!$O$10</f>
        <v>INSTITUTO DE ALTERNATIVAS PARA LOS JÓVENES (INDAJO)</v>
      </c>
      <c r="R95" s="39" t="str">
        <f>Plantilla!$M$12</f>
        <v>060</v>
      </c>
      <c r="S95" s="2" t="str">
        <f>Plantilla!$O$12</f>
        <v>PROGRAMAS Y ACCIONES CULTURALES, RECREATIVOS Y DEPORTIVAS</v>
      </c>
      <c r="T95" s="2">
        <v>3000</v>
      </c>
      <c r="U95" s="2" t="s">
        <v>259</v>
      </c>
      <c r="V95" s="32">
        <v>3761</v>
      </c>
      <c r="W95" s="32" t="s">
        <v>167</v>
      </c>
      <c r="X95" s="41" t="e">
        <f>Plantilla!#REF!</f>
        <v>#REF!</v>
      </c>
      <c r="Y95" s="2" t="e">
        <f>Plantilla!#REF!</f>
        <v>#REF!</v>
      </c>
      <c r="Z95" s="42">
        <f>Plantilla!AD179</f>
        <v>0</v>
      </c>
      <c r="AA95" s="42" t="e">
        <f>Plantilla!#REF!</f>
        <v>#REF!</v>
      </c>
      <c r="AB95" s="42" t="e">
        <f>Plantilla!#REF!</f>
        <v>#REF!</v>
      </c>
    </row>
    <row r="96" spans="1:28" ht="15.75" customHeight="1" x14ac:dyDescent="0.3">
      <c r="A96" s="2" t="e">
        <f t="shared" si="1"/>
        <v>#REF!</v>
      </c>
      <c r="D96" s="2">
        <f>Plantilla!$M$18</f>
        <v>2</v>
      </c>
      <c r="E96" s="39" t="str">
        <f>Plantilla!$O$18</f>
        <v>DESARROLLO SOCIAL</v>
      </c>
      <c r="F96" s="2">
        <f>Plantilla!$M$19</f>
        <v>2.7</v>
      </c>
      <c r="G96" s="39" t="str">
        <f>Plantilla!$O$19</f>
        <v>OTROS ASUNTOS SOCIALES</v>
      </c>
      <c r="H96" s="2" t="str">
        <f>Plantilla!$M$20</f>
        <v>2.7.1</v>
      </c>
      <c r="I96" s="39" t="str">
        <f>Plantilla!$O$20</f>
        <v>OTROS ASUNTOS SOCIALES</v>
      </c>
      <c r="J96" s="2" t="str">
        <f>Plantilla!$M$17</f>
        <v>R</v>
      </c>
      <c r="K96" s="39" t="str">
        <f>Plantilla!$O$17</f>
        <v>Específicos</v>
      </c>
      <c r="L96" s="2" t="str">
        <f>Plantilla!$M$9</f>
        <v>017_25</v>
      </c>
      <c r="M96" s="2" t="str">
        <f>Plantilla!$O$9</f>
        <v>INSTITUTO DE ALTERNATIVAS PARA LOS JÓVENES (INDAJO)</v>
      </c>
      <c r="N96" s="2">
        <f>Plantilla!$M$21</f>
        <v>1</v>
      </c>
      <c r="O96" s="2" t="str">
        <f>Plantilla!$O$21</f>
        <v>CORRESPONSABILIDAD SOCIAL (TRANSVERSAL)</v>
      </c>
      <c r="P96" s="2" t="str">
        <f>Plantilla!$M$10</f>
        <v>042_25</v>
      </c>
      <c r="Q96" s="2" t="str">
        <f>Plantilla!$O$10</f>
        <v>INSTITUTO DE ALTERNATIVAS PARA LOS JÓVENES (INDAJO)</v>
      </c>
      <c r="R96" s="39" t="str">
        <f>Plantilla!$M$12</f>
        <v>060</v>
      </c>
      <c r="S96" s="2" t="str">
        <f>Plantilla!$O$12</f>
        <v>PROGRAMAS Y ACCIONES CULTURALES, RECREATIVOS Y DEPORTIVAS</v>
      </c>
      <c r="T96" s="2">
        <v>3000</v>
      </c>
      <c r="U96" s="2" t="s">
        <v>259</v>
      </c>
      <c r="V96" s="32">
        <v>3791</v>
      </c>
      <c r="W96" s="32" t="s">
        <v>168</v>
      </c>
      <c r="X96" s="41" t="e">
        <f>Plantilla!#REF!</f>
        <v>#REF!</v>
      </c>
      <c r="Y96" s="2" t="e">
        <f>Plantilla!#REF!</f>
        <v>#REF!</v>
      </c>
      <c r="Z96" s="42">
        <f>Plantilla!AD180</f>
        <v>0</v>
      </c>
      <c r="AA96" s="42" t="e">
        <f>Plantilla!#REF!</f>
        <v>#REF!</v>
      </c>
      <c r="AB96" s="42" t="e">
        <f>Plantilla!#REF!</f>
        <v>#REF!</v>
      </c>
    </row>
    <row r="97" spans="1:28" ht="15.75" customHeight="1" x14ac:dyDescent="0.3">
      <c r="A97" s="2" t="e">
        <f t="shared" si="1"/>
        <v>#REF!</v>
      </c>
      <c r="D97" s="2">
        <f>Plantilla!$M$18</f>
        <v>2</v>
      </c>
      <c r="E97" s="39" t="str">
        <f>Plantilla!$O$18</f>
        <v>DESARROLLO SOCIAL</v>
      </c>
      <c r="F97" s="2">
        <f>Plantilla!$M$19</f>
        <v>2.7</v>
      </c>
      <c r="G97" s="39" t="str">
        <f>Plantilla!$O$19</f>
        <v>OTROS ASUNTOS SOCIALES</v>
      </c>
      <c r="H97" s="2" t="str">
        <f>Plantilla!$M$20</f>
        <v>2.7.1</v>
      </c>
      <c r="I97" s="39" t="str">
        <f>Plantilla!$O$20</f>
        <v>OTROS ASUNTOS SOCIALES</v>
      </c>
      <c r="J97" s="2" t="str">
        <f>Plantilla!$M$17</f>
        <v>R</v>
      </c>
      <c r="K97" s="39" t="str">
        <f>Plantilla!$O$17</f>
        <v>Específicos</v>
      </c>
      <c r="L97" s="2" t="str">
        <f>Plantilla!$M$9</f>
        <v>017_25</v>
      </c>
      <c r="M97" s="2" t="str">
        <f>Plantilla!$O$9</f>
        <v>INSTITUTO DE ALTERNATIVAS PARA LOS JÓVENES (INDAJO)</v>
      </c>
      <c r="N97" s="2">
        <f>Plantilla!$M$21</f>
        <v>1</v>
      </c>
      <c r="O97" s="2" t="str">
        <f>Plantilla!$O$21</f>
        <v>CORRESPONSABILIDAD SOCIAL (TRANSVERSAL)</v>
      </c>
      <c r="P97" s="2" t="str">
        <f>Plantilla!$M$10</f>
        <v>042_25</v>
      </c>
      <c r="Q97" s="2" t="str">
        <f>Plantilla!$O$10</f>
        <v>INSTITUTO DE ALTERNATIVAS PARA LOS JÓVENES (INDAJO)</v>
      </c>
      <c r="R97" s="39" t="str">
        <f>Plantilla!$M$12</f>
        <v>060</v>
      </c>
      <c r="S97" s="2" t="str">
        <f>Plantilla!$O$12</f>
        <v>PROGRAMAS Y ACCIONES CULTURALES, RECREATIVOS Y DEPORTIVAS</v>
      </c>
      <c r="T97" s="2">
        <v>3000</v>
      </c>
      <c r="U97" s="2" t="s">
        <v>259</v>
      </c>
      <c r="V97" s="32">
        <v>3811</v>
      </c>
      <c r="W97" s="32" t="s">
        <v>169</v>
      </c>
      <c r="X97" s="41" t="e">
        <f>Plantilla!#REF!</f>
        <v>#REF!</v>
      </c>
      <c r="Y97" s="2" t="e">
        <f>Plantilla!#REF!</f>
        <v>#REF!</v>
      </c>
      <c r="Z97" s="42">
        <f>Plantilla!AD181</f>
        <v>0</v>
      </c>
      <c r="AA97" s="42" t="e">
        <f>Plantilla!#REF!</f>
        <v>#REF!</v>
      </c>
      <c r="AB97" s="42" t="e">
        <f>Plantilla!#REF!</f>
        <v>#REF!</v>
      </c>
    </row>
    <row r="98" spans="1:28" ht="15.75" customHeight="1" x14ac:dyDescent="0.3">
      <c r="A98" s="2" t="e">
        <f t="shared" si="1"/>
        <v>#REF!</v>
      </c>
      <c r="D98" s="2">
        <f>Plantilla!$M$18</f>
        <v>2</v>
      </c>
      <c r="E98" s="39" t="str">
        <f>Plantilla!$O$18</f>
        <v>DESARROLLO SOCIAL</v>
      </c>
      <c r="F98" s="2">
        <f>Plantilla!$M$19</f>
        <v>2.7</v>
      </c>
      <c r="G98" s="39" t="str">
        <f>Plantilla!$O$19</f>
        <v>OTROS ASUNTOS SOCIALES</v>
      </c>
      <c r="H98" s="2" t="str">
        <f>Plantilla!$M$20</f>
        <v>2.7.1</v>
      </c>
      <c r="I98" s="39" t="str">
        <f>Plantilla!$O$20</f>
        <v>OTROS ASUNTOS SOCIALES</v>
      </c>
      <c r="J98" s="2" t="str">
        <f>Plantilla!$M$17</f>
        <v>R</v>
      </c>
      <c r="K98" s="39" t="str">
        <f>Plantilla!$O$17</f>
        <v>Específicos</v>
      </c>
      <c r="L98" s="2" t="str">
        <f>Plantilla!$M$9</f>
        <v>017_25</v>
      </c>
      <c r="M98" s="2" t="str">
        <f>Plantilla!$O$9</f>
        <v>INSTITUTO DE ALTERNATIVAS PARA LOS JÓVENES (INDAJO)</v>
      </c>
      <c r="N98" s="2">
        <f>Plantilla!$M$21</f>
        <v>1</v>
      </c>
      <c r="O98" s="2" t="str">
        <f>Plantilla!$O$21</f>
        <v>CORRESPONSABILIDAD SOCIAL (TRANSVERSAL)</v>
      </c>
      <c r="P98" s="2" t="str">
        <f>Plantilla!$M$10</f>
        <v>042_25</v>
      </c>
      <c r="Q98" s="2" t="str">
        <f>Plantilla!$O$10</f>
        <v>INSTITUTO DE ALTERNATIVAS PARA LOS JÓVENES (INDAJO)</v>
      </c>
      <c r="R98" s="39" t="str">
        <f>Plantilla!$M$12</f>
        <v>060</v>
      </c>
      <c r="S98" s="2" t="str">
        <f>Plantilla!$O$12</f>
        <v>PROGRAMAS Y ACCIONES CULTURALES, RECREATIVOS Y DEPORTIVAS</v>
      </c>
      <c r="T98" s="2">
        <v>3000</v>
      </c>
      <c r="U98" s="2" t="s">
        <v>259</v>
      </c>
      <c r="V98" s="32">
        <v>3821</v>
      </c>
      <c r="W98" s="32" t="s">
        <v>170</v>
      </c>
      <c r="X98" s="41" t="e">
        <f>Plantilla!#REF!</f>
        <v>#REF!</v>
      </c>
      <c r="Y98" s="2" t="e">
        <f>Plantilla!#REF!</f>
        <v>#REF!</v>
      </c>
      <c r="Z98" s="42">
        <f>Plantilla!AD182</f>
        <v>0</v>
      </c>
      <c r="AA98" s="42" t="e">
        <f>Plantilla!#REF!</f>
        <v>#REF!</v>
      </c>
      <c r="AB98" s="42" t="e">
        <f>Plantilla!#REF!</f>
        <v>#REF!</v>
      </c>
    </row>
    <row r="99" spans="1:28" ht="15.75" customHeight="1" x14ac:dyDescent="0.3">
      <c r="A99" s="2" t="e">
        <f t="shared" si="1"/>
        <v>#REF!</v>
      </c>
      <c r="B99" s="2"/>
      <c r="C99" s="2"/>
      <c r="D99" s="2">
        <f>Plantilla!$M$18</f>
        <v>2</v>
      </c>
      <c r="E99" s="39" t="str">
        <f>Plantilla!$O$18</f>
        <v>DESARROLLO SOCIAL</v>
      </c>
      <c r="F99" s="2">
        <f>Plantilla!$M$19</f>
        <v>2.7</v>
      </c>
      <c r="G99" s="39" t="str">
        <f>Plantilla!$O$19</f>
        <v>OTROS ASUNTOS SOCIALES</v>
      </c>
      <c r="H99" s="2" t="str">
        <f>Plantilla!$M$20</f>
        <v>2.7.1</v>
      </c>
      <c r="I99" s="39" t="str">
        <f>Plantilla!$O$20</f>
        <v>OTROS ASUNTOS SOCIALES</v>
      </c>
      <c r="J99" s="2" t="str">
        <f>Plantilla!$M$17</f>
        <v>R</v>
      </c>
      <c r="K99" s="39" t="str">
        <f>Plantilla!$O$17</f>
        <v>Específicos</v>
      </c>
      <c r="L99" s="2" t="str">
        <f>Plantilla!$M$9</f>
        <v>017_25</v>
      </c>
      <c r="M99" s="2" t="str">
        <f>Plantilla!$O$9</f>
        <v>INSTITUTO DE ALTERNATIVAS PARA LOS JÓVENES (INDAJO)</v>
      </c>
      <c r="N99" s="2">
        <f>Plantilla!$M$21</f>
        <v>1</v>
      </c>
      <c r="O99" s="2" t="str">
        <f>Plantilla!$O$21</f>
        <v>CORRESPONSABILIDAD SOCIAL (TRANSVERSAL)</v>
      </c>
      <c r="P99" s="2" t="str">
        <f>Plantilla!$M$10</f>
        <v>042_25</v>
      </c>
      <c r="Q99" s="2" t="str">
        <f>Plantilla!$O$10</f>
        <v>INSTITUTO DE ALTERNATIVAS PARA LOS JÓVENES (INDAJO)</v>
      </c>
      <c r="R99" s="39" t="str">
        <f>Plantilla!$M$12</f>
        <v>060</v>
      </c>
      <c r="S99" s="2" t="str">
        <f>Plantilla!$O$12</f>
        <v>PROGRAMAS Y ACCIONES CULTURALES, RECREATIVOS Y DEPORTIVAS</v>
      </c>
      <c r="T99" s="2">
        <v>3000</v>
      </c>
      <c r="U99" s="2" t="s">
        <v>259</v>
      </c>
      <c r="V99" s="32">
        <v>3821</v>
      </c>
      <c r="W99" s="32" t="s">
        <v>170</v>
      </c>
      <c r="X99" s="41" t="e">
        <f>Plantilla!#REF!</f>
        <v>#REF!</v>
      </c>
      <c r="Y99" s="2" t="e">
        <f>Plantilla!#REF!</f>
        <v>#REF!</v>
      </c>
      <c r="Z99" s="42">
        <f>Plantilla!AD183</f>
        <v>1500000</v>
      </c>
      <c r="AA99" s="42" t="e">
        <f>Plantilla!#REF!</f>
        <v>#REF!</v>
      </c>
      <c r="AB99" s="42" t="e">
        <f>Plantilla!#REF!</f>
        <v>#REF!</v>
      </c>
    </row>
    <row r="100" spans="1:28" ht="15.75" customHeight="1" x14ac:dyDescent="0.3">
      <c r="A100" s="2" t="e">
        <f t="shared" si="1"/>
        <v>#REF!</v>
      </c>
      <c r="B100" s="2"/>
      <c r="C100" s="2"/>
      <c r="D100" s="2">
        <f>Plantilla!$M$18</f>
        <v>2</v>
      </c>
      <c r="E100" s="39" t="str">
        <f>Plantilla!$O$18</f>
        <v>DESARROLLO SOCIAL</v>
      </c>
      <c r="F100" s="2">
        <f>Plantilla!$M$19</f>
        <v>2.7</v>
      </c>
      <c r="G100" s="39" t="str">
        <f>Plantilla!$O$19</f>
        <v>OTROS ASUNTOS SOCIALES</v>
      </c>
      <c r="H100" s="2" t="str">
        <f>Plantilla!$M$20</f>
        <v>2.7.1</v>
      </c>
      <c r="I100" s="39" t="str">
        <f>Plantilla!$O$20</f>
        <v>OTROS ASUNTOS SOCIALES</v>
      </c>
      <c r="J100" s="2" t="str">
        <f>Plantilla!$M$17</f>
        <v>R</v>
      </c>
      <c r="K100" s="39" t="str">
        <f>Plantilla!$O$17</f>
        <v>Específicos</v>
      </c>
      <c r="L100" s="2" t="str">
        <f>Plantilla!$M$9</f>
        <v>017_25</v>
      </c>
      <c r="M100" s="2" t="str">
        <f>Plantilla!$O$9</f>
        <v>INSTITUTO DE ALTERNATIVAS PARA LOS JÓVENES (INDAJO)</v>
      </c>
      <c r="N100" s="2">
        <f>Plantilla!$M$21</f>
        <v>1</v>
      </c>
      <c r="O100" s="2" t="str">
        <f>Plantilla!$O$21</f>
        <v>CORRESPONSABILIDAD SOCIAL (TRANSVERSAL)</v>
      </c>
      <c r="P100" s="2" t="str">
        <f>Plantilla!$M$10</f>
        <v>042_25</v>
      </c>
      <c r="Q100" s="2" t="str">
        <f>Plantilla!$O$10</f>
        <v>INSTITUTO DE ALTERNATIVAS PARA LOS JÓVENES (INDAJO)</v>
      </c>
      <c r="R100" s="39" t="str">
        <f>Plantilla!$M$12</f>
        <v>060</v>
      </c>
      <c r="S100" s="2" t="str">
        <f>Plantilla!$O$12</f>
        <v>PROGRAMAS Y ACCIONES CULTURALES, RECREATIVOS Y DEPORTIVAS</v>
      </c>
      <c r="T100" s="2">
        <v>3000</v>
      </c>
      <c r="U100" s="2" t="s">
        <v>259</v>
      </c>
      <c r="V100" s="32">
        <v>3821</v>
      </c>
      <c r="W100" s="32" t="s">
        <v>170</v>
      </c>
      <c r="X100" s="41" t="e">
        <f>Plantilla!#REF!</f>
        <v>#REF!</v>
      </c>
      <c r="Y100" s="2" t="e">
        <f>Plantilla!#REF!</f>
        <v>#REF!</v>
      </c>
      <c r="Z100" s="42">
        <f>Plantilla!AD184</f>
        <v>0</v>
      </c>
      <c r="AA100" s="42" t="e">
        <f>Plantilla!#REF!</f>
        <v>#REF!</v>
      </c>
      <c r="AB100" s="42" t="e">
        <f>Plantilla!#REF!</f>
        <v>#REF!</v>
      </c>
    </row>
    <row r="101" spans="1:28" ht="15.75" customHeight="1" x14ac:dyDescent="0.3">
      <c r="A101" s="2" t="e">
        <f t="shared" si="1"/>
        <v>#REF!</v>
      </c>
      <c r="B101" s="2"/>
      <c r="C101" s="2"/>
      <c r="D101" s="2">
        <f>Plantilla!$M$18</f>
        <v>2</v>
      </c>
      <c r="E101" s="39" t="str">
        <f>Plantilla!$O$18</f>
        <v>DESARROLLO SOCIAL</v>
      </c>
      <c r="F101" s="2">
        <f>Plantilla!$M$19</f>
        <v>2.7</v>
      </c>
      <c r="G101" s="39" t="str">
        <f>Plantilla!$O$19</f>
        <v>OTROS ASUNTOS SOCIALES</v>
      </c>
      <c r="H101" s="2" t="str">
        <f>Plantilla!$M$20</f>
        <v>2.7.1</v>
      </c>
      <c r="I101" s="39" t="str">
        <f>Plantilla!$O$20</f>
        <v>OTROS ASUNTOS SOCIALES</v>
      </c>
      <c r="J101" s="2" t="str">
        <f>Plantilla!$M$17</f>
        <v>R</v>
      </c>
      <c r="K101" s="39" t="str">
        <f>Plantilla!$O$17</f>
        <v>Específicos</v>
      </c>
      <c r="L101" s="2" t="str">
        <f>Plantilla!$M$9</f>
        <v>017_25</v>
      </c>
      <c r="M101" s="2" t="str">
        <f>Plantilla!$O$9</f>
        <v>INSTITUTO DE ALTERNATIVAS PARA LOS JÓVENES (INDAJO)</v>
      </c>
      <c r="N101" s="2">
        <f>Plantilla!$M$21</f>
        <v>1</v>
      </c>
      <c r="O101" s="2" t="str">
        <f>Plantilla!$O$21</f>
        <v>CORRESPONSABILIDAD SOCIAL (TRANSVERSAL)</v>
      </c>
      <c r="P101" s="2" t="str">
        <f>Plantilla!$M$10</f>
        <v>042_25</v>
      </c>
      <c r="Q101" s="2" t="str">
        <f>Plantilla!$O$10</f>
        <v>INSTITUTO DE ALTERNATIVAS PARA LOS JÓVENES (INDAJO)</v>
      </c>
      <c r="R101" s="39" t="str">
        <f>Plantilla!$M$12</f>
        <v>060</v>
      </c>
      <c r="S101" s="2" t="str">
        <f>Plantilla!$O$12</f>
        <v>PROGRAMAS Y ACCIONES CULTURALES, RECREATIVOS Y DEPORTIVAS</v>
      </c>
      <c r="T101" s="2">
        <v>3000</v>
      </c>
      <c r="U101" s="2" t="s">
        <v>259</v>
      </c>
      <c r="V101" s="32">
        <v>3821</v>
      </c>
      <c r="W101" s="32" t="s">
        <v>170</v>
      </c>
      <c r="X101" s="41" t="e">
        <f>Plantilla!#REF!</f>
        <v>#REF!</v>
      </c>
      <c r="Y101" s="2" t="e">
        <f>Plantilla!#REF!</f>
        <v>#REF!</v>
      </c>
      <c r="Z101" s="42">
        <f>Plantilla!AD185</f>
        <v>0</v>
      </c>
      <c r="AA101" s="42" t="e">
        <f>Plantilla!#REF!</f>
        <v>#REF!</v>
      </c>
      <c r="AB101" s="42" t="e">
        <f>Plantilla!#REF!</f>
        <v>#REF!</v>
      </c>
    </row>
    <row r="102" spans="1:28" ht="15.75" customHeight="1" x14ac:dyDescent="0.3">
      <c r="A102" s="2" t="e">
        <f t="shared" si="1"/>
        <v>#REF!</v>
      </c>
      <c r="B102" s="2"/>
      <c r="C102" s="2"/>
      <c r="D102" s="2">
        <f>Plantilla!$M$18</f>
        <v>2</v>
      </c>
      <c r="E102" s="39" t="str">
        <f>Plantilla!$O$18</f>
        <v>DESARROLLO SOCIAL</v>
      </c>
      <c r="F102" s="2">
        <f>Plantilla!$M$19</f>
        <v>2.7</v>
      </c>
      <c r="G102" s="39" t="str">
        <f>Plantilla!$O$19</f>
        <v>OTROS ASUNTOS SOCIALES</v>
      </c>
      <c r="H102" s="2" t="str">
        <f>Plantilla!$M$20</f>
        <v>2.7.1</v>
      </c>
      <c r="I102" s="39" t="str">
        <f>Plantilla!$O$20</f>
        <v>OTROS ASUNTOS SOCIALES</v>
      </c>
      <c r="J102" s="2" t="str">
        <f>Plantilla!$M$17</f>
        <v>R</v>
      </c>
      <c r="K102" s="39" t="str">
        <f>Plantilla!$O$17</f>
        <v>Específicos</v>
      </c>
      <c r="L102" s="2" t="str">
        <f>Plantilla!$M$9</f>
        <v>017_25</v>
      </c>
      <c r="M102" s="2" t="str">
        <f>Plantilla!$O$9</f>
        <v>INSTITUTO DE ALTERNATIVAS PARA LOS JÓVENES (INDAJO)</v>
      </c>
      <c r="N102" s="2">
        <f>Plantilla!$M$21</f>
        <v>1</v>
      </c>
      <c r="O102" s="2" t="str">
        <f>Plantilla!$O$21</f>
        <v>CORRESPONSABILIDAD SOCIAL (TRANSVERSAL)</v>
      </c>
      <c r="P102" s="2" t="str">
        <f>Plantilla!$M$10</f>
        <v>042_25</v>
      </c>
      <c r="Q102" s="2" t="str">
        <f>Plantilla!$O$10</f>
        <v>INSTITUTO DE ALTERNATIVAS PARA LOS JÓVENES (INDAJO)</v>
      </c>
      <c r="R102" s="39" t="str">
        <f>Plantilla!$M$12</f>
        <v>060</v>
      </c>
      <c r="S102" s="2" t="str">
        <f>Plantilla!$O$12</f>
        <v>PROGRAMAS Y ACCIONES CULTURALES, RECREATIVOS Y DEPORTIVAS</v>
      </c>
      <c r="T102" s="2">
        <v>3000</v>
      </c>
      <c r="U102" s="2" t="s">
        <v>259</v>
      </c>
      <c r="V102" s="32">
        <v>3821</v>
      </c>
      <c r="W102" s="32" t="s">
        <v>170</v>
      </c>
      <c r="X102" s="41" t="e">
        <f>Plantilla!#REF!</f>
        <v>#REF!</v>
      </c>
      <c r="Y102" s="2" t="e">
        <f>Plantilla!#REF!</f>
        <v>#REF!</v>
      </c>
      <c r="Z102" s="42">
        <f>Plantilla!AD186</f>
        <v>0</v>
      </c>
      <c r="AA102" s="42" t="e">
        <f>Plantilla!#REF!</f>
        <v>#REF!</v>
      </c>
      <c r="AB102" s="42" t="e">
        <f>Plantilla!#REF!</f>
        <v>#REF!</v>
      </c>
    </row>
    <row r="103" spans="1:28" ht="15.75" customHeight="1" x14ac:dyDescent="0.3">
      <c r="A103" s="2" t="e">
        <f t="shared" si="1"/>
        <v>#REF!</v>
      </c>
      <c r="B103" s="2"/>
      <c r="C103" s="2"/>
      <c r="D103" s="2">
        <f>Plantilla!$M$18</f>
        <v>2</v>
      </c>
      <c r="E103" s="39" t="str">
        <f>Plantilla!$O$18</f>
        <v>DESARROLLO SOCIAL</v>
      </c>
      <c r="F103" s="2">
        <f>Plantilla!$M$19</f>
        <v>2.7</v>
      </c>
      <c r="G103" s="39" t="str">
        <f>Plantilla!$O$19</f>
        <v>OTROS ASUNTOS SOCIALES</v>
      </c>
      <c r="H103" s="2" t="str">
        <f>Plantilla!$M$20</f>
        <v>2.7.1</v>
      </c>
      <c r="I103" s="39" t="str">
        <f>Plantilla!$O$20</f>
        <v>OTROS ASUNTOS SOCIALES</v>
      </c>
      <c r="J103" s="2" t="str">
        <f>Plantilla!$M$17</f>
        <v>R</v>
      </c>
      <c r="K103" s="39" t="str">
        <f>Plantilla!$O$17</f>
        <v>Específicos</v>
      </c>
      <c r="L103" s="2" t="str">
        <f>Plantilla!$M$9</f>
        <v>017_25</v>
      </c>
      <c r="M103" s="2" t="str">
        <f>Plantilla!$O$9</f>
        <v>INSTITUTO DE ALTERNATIVAS PARA LOS JÓVENES (INDAJO)</v>
      </c>
      <c r="N103" s="2">
        <f>Plantilla!$M$21</f>
        <v>1</v>
      </c>
      <c r="O103" s="2" t="str">
        <f>Plantilla!$O$21</f>
        <v>CORRESPONSABILIDAD SOCIAL (TRANSVERSAL)</v>
      </c>
      <c r="P103" s="2" t="str">
        <f>Plantilla!$M$10</f>
        <v>042_25</v>
      </c>
      <c r="Q103" s="2" t="str">
        <f>Plantilla!$O$10</f>
        <v>INSTITUTO DE ALTERNATIVAS PARA LOS JÓVENES (INDAJO)</v>
      </c>
      <c r="R103" s="39" t="str">
        <f>Plantilla!$M$12</f>
        <v>060</v>
      </c>
      <c r="S103" s="2" t="str">
        <f>Plantilla!$O$12</f>
        <v>PROGRAMAS Y ACCIONES CULTURALES, RECREATIVOS Y DEPORTIVAS</v>
      </c>
      <c r="T103" s="2">
        <v>3000</v>
      </c>
      <c r="U103" s="2" t="s">
        <v>259</v>
      </c>
      <c r="V103" s="32">
        <v>3821</v>
      </c>
      <c r="W103" s="32" t="s">
        <v>170</v>
      </c>
      <c r="X103" s="41" t="e">
        <f>Plantilla!#REF!</f>
        <v>#REF!</v>
      </c>
      <c r="Y103" s="2" t="e">
        <f>Plantilla!#REF!</f>
        <v>#REF!</v>
      </c>
      <c r="Z103" s="42">
        <f>Plantilla!AD187</f>
        <v>0</v>
      </c>
      <c r="AA103" s="42" t="e">
        <f>Plantilla!#REF!</f>
        <v>#REF!</v>
      </c>
      <c r="AB103" s="42" t="e">
        <f>Plantilla!#REF!</f>
        <v>#REF!</v>
      </c>
    </row>
    <row r="104" spans="1:28" ht="15.75" customHeight="1" x14ac:dyDescent="0.3">
      <c r="A104" s="2" t="e">
        <f t="shared" si="1"/>
        <v>#REF!</v>
      </c>
      <c r="B104" s="2"/>
      <c r="C104" s="2"/>
      <c r="D104" s="2">
        <f>Plantilla!$M$18</f>
        <v>2</v>
      </c>
      <c r="E104" s="39" t="str">
        <f>Plantilla!$O$18</f>
        <v>DESARROLLO SOCIAL</v>
      </c>
      <c r="F104" s="2">
        <f>Plantilla!$M$19</f>
        <v>2.7</v>
      </c>
      <c r="G104" s="39" t="str">
        <f>Plantilla!$O$19</f>
        <v>OTROS ASUNTOS SOCIALES</v>
      </c>
      <c r="H104" s="2" t="str">
        <f>Plantilla!$M$20</f>
        <v>2.7.1</v>
      </c>
      <c r="I104" s="39" t="str">
        <f>Plantilla!$O$20</f>
        <v>OTROS ASUNTOS SOCIALES</v>
      </c>
      <c r="J104" s="2" t="str">
        <f>Plantilla!$M$17</f>
        <v>R</v>
      </c>
      <c r="K104" s="39" t="str">
        <f>Plantilla!$O$17</f>
        <v>Específicos</v>
      </c>
      <c r="L104" s="2" t="str">
        <f>Plantilla!$M$9</f>
        <v>017_25</v>
      </c>
      <c r="M104" s="2" t="str">
        <f>Plantilla!$O$9</f>
        <v>INSTITUTO DE ALTERNATIVAS PARA LOS JÓVENES (INDAJO)</v>
      </c>
      <c r="N104" s="2">
        <f>Plantilla!$M$21</f>
        <v>1</v>
      </c>
      <c r="O104" s="2" t="str">
        <f>Plantilla!$O$21</f>
        <v>CORRESPONSABILIDAD SOCIAL (TRANSVERSAL)</v>
      </c>
      <c r="P104" s="2" t="str">
        <f>Plantilla!$M$10</f>
        <v>042_25</v>
      </c>
      <c r="Q104" s="2" t="str">
        <f>Plantilla!$O$10</f>
        <v>INSTITUTO DE ALTERNATIVAS PARA LOS JÓVENES (INDAJO)</v>
      </c>
      <c r="R104" s="39" t="str">
        <f>Plantilla!$M$12</f>
        <v>060</v>
      </c>
      <c r="S104" s="2" t="str">
        <f>Plantilla!$O$12</f>
        <v>PROGRAMAS Y ACCIONES CULTURALES, RECREATIVOS Y DEPORTIVAS</v>
      </c>
      <c r="T104" s="2">
        <v>3000</v>
      </c>
      <c r="U104" s="2" t="s">
        <v>259</v>
      </c>
      <c r="V104" s="32">
        <v>3821</v>
      </c>
      <c r="W104" s="32" t="s">
        <v>170</v>
      </c>
      <c r="X104" s="41" t="e">
        <f>Plantilla!#REF!</f>
        <v>#REF!</v>
      </c>
      <c r="Y104" s="2" t="e">
        <f>Plantilla!#REF!</f>
        <v>#REF!</v>
      </c>
      <c r="Z104" s="42">
        <f>Plantilla!AD188</f>
        <v>0</v>
      </c>
      <c r="AA104" s="42" t="e">
        <f>Plantilla!#REF!</f>
        <v>#REF!</v>
      </c>
      <c r="AB104" s="42" t="e">
        <f>Plantilla!#REF!</f>
        <v>#REF!</v>
      </c>
    </row>
    <row r="105" spans="1:28" ht="15.75" customHeight="1" x14ac:dyDescent="0.3">
      <c r="A105" s="2" t="e">
        <f t="shared" si="1"/>
        <v>#REF!</v>
      </c>
      <c r="D105" s="2">
        <f>Plantilla!$M$18</f>
        <v>2</v>
      </c>
      <c r="E105" s="39" t="str">
        <f>Plantilla!$O$18</f>
        <v>DESARROLLO SOCIAL</v>
      </c>
      <c r="F105" s="2">
        <f>Plantilla!$M$19</f>
        <v>2.7</v>
      </c>
      <c r="G105" s="39" t="str">
        <f>Plantilla!$O$19</f>
        <v>OTROS ASUNTOS SOCIALES</v>
      </c>
      <c r="H105" s="2" t="str">
        <f>Plantilla!$M$20</f>
        <v>2.7.1</v>
      </c>
      <c r="I105" s="39" t="str">
        <f>Plantilla!$O$20</f>
        <v>OTROS ASUNTOS SOCIALES</v>
      </c>
      <c r="J105" s="2" t="str">
        <f>Plantilla!$M$17</f>
        <v>R</v>
      </c>
      <c r="K105" s="39" t="str">
        <f>Plantilla!$O$17</f>
        <v>Específicos</v>
      </c>
      <c r="L105" s="2" t="str">
        <f>Plantilla!$M$9</f>
        <v>017_25</v>
      </c>
      <c r="M105" s="2" t="str">
        <f>Plantilla!$O$9</f>
        <v>INSTITUTO DE ALTERNATIVAS PARA LOS JÓVENES (INDAJO)</v>
      </c>
      <c r="N105" s="2">
        <f>Plantilla!$M$21</f>
        <v>1</v>
      </c>
      <c r="O105" s="2" t="str">
        <f>Plantilla!$O$21</f>
        <v>CORRESPONSABILIDAD SOCIAL (TRANSVERSAL)</v>
      </c>
      <c r="P105" s="2" t="str">
        <f>Plantilla!$M$10</f>
        <v>042_25</v>
      </c>
      <c r="Q105" s="2" t="str">
        <f>Plantilla!$O$10</f>
        <v>INSTITUTO DE ALTERNATIVAS PARA LOS JÓVENES (INDAJO)</v>
      </c>
      <c r="R105" s="39" t="str">
        <f>Plantilla!$M$12</f>
        <v>060</v>
      </c>
      <c r="S105" s="2" t="str">
        <f>Plantilla!$O$12</f>
        <v>PROGRAMAS Y ACCIONES CULTURALES, RECREATIVOS Y DEPORTIVAS</v>
      </c>
      <c r="T105" s="2">
        <v>3000</v>
      </c>
      <c r="U105" s="2" t="s">
        <v>259</v>
      </c>
      <c r="V105" s="32">
        <v>3831</v>
      </c>
      <c r="W105" s="32" t="s">
        <v>171</v>
      </c>
      <c r="X105" s="41" t="e">
        <f>Plantilla!#REF!</f>
        <v>#REF!</v>
      </c>
      <c r="Y105" s="2" t="e">
        <f>Plantilla!#REF!</f>
        <v>#REF!</v>
      </c>
      <c r="Z105" s="42">
        <f>Plantilla!AD189</f>
        <v>0</v>
      </c>
      <c r="AA105" s="42" t="e">
        <f>Plantilla!#REF!</f>
        <v>#REF!</v>
      </c>
      <c r="AB105" s="42" t="e">
        <f>Plantilla!#REF!</f>
        <v>#REF!</v>
      </c>
    </row>
    <row r="106" spans="1:28" ht="15.75" customHeight="1" x14ac:dyDescent="0.3">
      <c r="A106" s="2" t="e">
        <f t="shared" si="1"/>
        <v>#REF!</v>
      </c>
      <c r="D106" s="2">
        <f>Plantilla!$M$18</f>
        <v>2</v>
      </c>
      <c r="E106" s="39" t="str">
        <f>Plantilla!$O$18</f>
        <v>DESARROLLO SOCIAL</v>
      </c>
      <c r="F106" s="2">
        <f>Plantilla!$M$19</f>
        <v>2.7</v>
      </c>
      <c r="G106" s="39" t="str">
        <f>Plantilla!$O$19</f>
        <v>OTROS ASUNTOS SOCIALES</v>
      </c>
      <c r="H106" s="2" t="str">
        <f>Plantilla!$M$20</f>
        <v>2.7.1</v>
      </c>
      <c r="I106" s="39" t="str">
        <f>Plantilla!$O$20</f>
        <v>OTROS ASUNTOS SOCIALES</v>
      </c>
      <c r="J106" s="2" t="str">
        <f>Plantilla!$M$17</f>
        <v>R</v>
      </c>
      <c r="K106" s="39" t="str">
        <f>Plantilla!$O$17</f>
        <v>Específicos</v>
      </c>
      <c r="L106" s="2" t="str">
        <f>Plantilla!$M$9</f>
        <v>017_25</v>
      </c>
      <c r="M106" s="2" t="str">
        <f>Plantilla!$O$9</f>
        <v>INSTITUTO DE ALTERNATIVAS PARA LOS JÓVENES (INDAJO)</v>
      </c>
      <c r="N106" s="2">
        <f>Plantilla!$M$21</f>
        <v>1</v>
      </c>
      <c r="O106" s="2" t="str">
        <f>Plantilla!$O$21</f>
        <v>CORRESPONSABILIDAD SOCIAL (TRANSVERSAL)</v>
      </c>
      <c r="P106" s="2" t="str">
        <f>Plantilla!$M$10</f>
        <v>042_25</v>
      </c>
      <c r="Q106" s="2" t="str">
        <f>Plantilla!$O$10</f>
        <v>INSTITUTO DE ALTERNATIVAS PARA LOS JÓVENES (INDAJO)</v>
      </c>
      <c r="R106" s="39" t="str">
        <f>Plantilla!$M$12</f>
        <v>060</v>
      </c>
      <c r="S106" s="2" t="str">
        <f>Plantilla!$O$12</f>
        <v>PROGRAMAS Y ACCIONES CULTURALES, RECREATIVOS Y DEPORTIVAS</v>
      </c>
      <c r="T106" s="2">
        <v>3000</v>
      </c>
      <c r="U106" s="2" t="s">
        <v>259</v>
      </c>
      <c r="V106" s="32">
        <v>3841</v>
      </c>
      <c r="W106" s="32" t="s">
        <v>172</v>
      </c>
      <c r="X106" s="41" t="e">
        <f>Plantilla!#REF!</f>
        <v>#REF!</v>
      </c>
      <c r="Y106" s="2" t="e">
        <f>Plantilla!#REF!</f>
        <v>#REF!</v>
      </c>
      <c r="Z106" s="42">
        <f>Plantilla!AD190</f>
        <v>0</v>
      </c>
      <c r="AA106" s="42" t="e">
        <f>Plantilla!#REF!</f>
        <v>#REF!</v>
      </c>
      <c r="AB106" s="42" t="e">
        <f>Plantilla!#REF!</f>
        <v>#REF!</v>
      </c>
    </row>
    <row r="107" spans="1:28" ht="15.75" customHeight="1" x14ac:dyDescent="0.3">
      <c r="A107" s="2" t="e">
        <f t="shared" si="1"/>
        <v>#REF!</v>
      </c>
      <c r="D107" s="2">
        <f>Plantilla!$M$18</f>
        <v>2</v>
      </c>
      <c r="E107" s="39" t="str">
        <f>Plantilla!$O$18</f>
        <v>DESARROLLO SOCIAL</v>
      </c>
      <c r="F107" s="2">
        <f>Plantilla!$M$19</f>
        <v>2.7</v>
      </c>
      <c r="G107" s="39" t="str">
        <f>Plantilla!$O$19</f>
        <v>OTROS ASUNTOS SOCIALES</v>
      </c>
      <c r="H107" s="2" t="str">
        <f>Plantilla!$M$20</f>
        <v>2.7.1</v>
      </c>
      <c r="I107" s="39" t="str">
        <f>Plantilla!$O$20</f>
        <v>OTROS ASUNTOS SOCIALES</v>
      </c>
      <c r="J107" s="2" t="str">
        <f>Plantilla!$M$17</f>
        <v>R</v>
      </c>
      <c r="K107" s="39" t="str">
        <f>Plantilla!$O$17</f>
        <v>Específicos</v>
      </c>
      <c r="L107" s="2" t="str">
        <f>Plantilla!$M$9</f>
        <v>017_25</v>
      </c>
      <c r="M107" s="2" t="str">
        <f>Plantilla!$O$9</f>
        <v>INSTITUTO DE ALTERNATIVAS PARA LOS JÓVENES (INDAJO)</v>
      </c>
      <c r="N107" s="2">
        <f>Plantilla!$M$21</f>
        <v>1</v>
      </c>
      <c r="O107" s="2" t="str">
        <f>Plantilla!$O$21</f>
        <v>CORRESPONSABILIDAD SOCIAL (TRANSVERSAL)</v>
      </c>
      <c r="P107" s="2" t="str">
        <f>Plantilla!$M$10</f>
        <v>042_25</v>
      </c>
      <c r="Q107" s="2" t="str">
        <f>Plantilla!$O$10</f>
        <v>INSTITUTO DE ALTERNATIVAS PARA LOS JÓVENES (INDAJO)</v>
      </c>
      <c r="R107" s="39" t="str">
        <f>Plantilla!$M$12</f>
        <v>060</v>
      </c>
      <c r="S107" s="2" t="str">
        <f>Plantilla!$O$12</f>
        <v>PROGRAMAS Y ACCIONES CULTURALES, RECREATIVOS Y DEPORTIVAS</v>
      </c>
      <c r="T107" s="2">
        <v>3000</v>
      </c>
      <c r="U107" s="2" t="s">
        <v>259</v>
      </c>
      <c r="V107" s="32">
        <v>3911</v>
      </c>
      <c r="W107" s="32" t="s">
        <v>173</v>
      </c>
      <c r="X107" s="41" t="e">
        <f>Plantilla!#REF!</f>
        <v>#REF!</v>
      </c>
      <c r="Y107" s="2" t="e">
        <f>Plantilla!#REF!</f>
        <v>#REF!</v>
      </c>
      <c r="Z107" s="42">
        <f>Plantilla!AD191</f>
        <v>0</v>
      </c>
      <c r="AA107" s="42" t="e">
        <f>Plantilla!#REF!</f>
        <v>#REF!</v>
      </c>
      <c r="AB107" s="42" t="e">
        <f>Plantilla!#REF!</f>
        <v>#REF!</v>
      </c>
    </row>
    <row r="108" spans="1:28" ht="15.75" customHeight="1" x14ac:dyDescent="0.3">
      <c r="A108" s="2" t="e">
        <f t="shared" si="1"/>
        <v>#REF!</v>
      </c>
      <c r="D108" s="2">
        <f>Plantilla!$M$18</f>
        <v>2</v>
      </c>
      <c r="E108" s="39" t="str">
        <f>Plantilla!$O$18</f>
        <v>DESARROLLO SOCIAL</v>
      </c>
      <c r="F108" s="2">
        <f>Plantilla!$M$19</f>
        <v>2.7</v>
      </c>
      <c r="G108" s="39" t="str">
        <f>Plantilla!$O$19</f>
        <v>OTROS ASUNTOS SOCIALES</v>
      </c>
      <c r="H108" s="2" t="str">
        <f>Plantilla!$M$20</f>
        <v>2.7.1</v>
      </c>
      <c r="I108" s="39" t="str">
        <f>Plantilla!$O$20</f>
        <v>OTROS ASUNTOS SOCIALES</v>
      </c>
      <c r="J108" s="2" t="str">
        <f>Plantilla!$M$17</f>
        <v>R</v>
      </c>
      <c r="K108" s="39" t="str">
        <f>Plantilla!$O$17</f>
        <v>Específicos</v>
      </c>
      <c r="L108" s="2" t="str">
        <f>Plantilla!$M$9</f>
        <v>017_25</v>
      </c>
      <c r="M108" s="2" t="str">
        <f>Plantilla!$O$9</f>
        <v>INSTITUTO DE ALTERNATIVAS PARA LOS JÓVENES (INDAJO)</v>
      </c>
      <c r="N108" s="2">
        <f>Plantilla!$M$21</f>
        <v>1</v>
      </c>
      <c r="O108" s="2" t="str">
        <f>Plantilla!$O$21</f>
        <v>CORRESPONSABILIDAD SOCIAL (TRANSVERSAL)</v>
      </c>
      <c r="P108" s="2" t="str">
        <f>Plantilla!$M$10</f>
        <v>042_25</v>
      </c>
      <c r="Q108" s="2" t="str">
        <f>Plantilla!$O$10</f>
        <v>INSTITUTO DE ALTERNATIVAS PARA LOS JÓVENES (INDAJO)</v>
      </c>
      <c r="R108" s="39" t="str">
        <f>Plantilla!$M$12</f>
        <v>060</v>
      </c>
      <c r="S108" s="2" t="str">
        <f>Plantilla!$O$12</f>
        <v>PROGRAMAS Y ACCIONES CULTURALES, RECREATIVOS Y DEPORTIVAS</v>
      </c>
      <c r="T108" s="2">
        <v>3000</v>
      </c>
      <c r="U108" s="2" t="s">
        <v>259</v>
      </c>
      <c r="V108" s="32">
        <v>3921</v>
      </c>
      <c r="W108" s="32" t="s">
        <v>174</v>
      </c>
      <c r="X108" s="41" t="e">
        <f>Plantilla!#REF!</f>
        <v>#REF!</v>
      </c>
      <c r="Y108" s="2" t="e">
        <f>Plantilla!#REF!</f>
        <v>#REF!</v>
      </c>
      <c r="Z108" s="42">
        <f>Plantilla!AD192</f>
        <v>0</v>
      </c>
      <c r="AA108" s="42" t="e">
        <f>Plantilla!#REF!</f>
        <v>#REF!</v>
      </c>
      <c r="AB108" s="42" t="e">
        <f>Plantilla!#REF!</f>
        <v>#REF!</v>
      </c>
    </row>
    <row r="109" spans="1:28" ht="15.75" customHeight="1" x14ac:dyDescent="0.3">
      <c r="A109" s="2" t="e">
        <f t="shared" si="1"/>
        <v>#REF!</v>
      </c>
      <c r="D109" s="2">
        <f>Plantilla!$M$18</f>
        <v>2</v>
      </c>
      <c r="E109" s="39" t="str">
        <f>Plantilla!$O$18</f>
        <v>DESARROLLO SOCIAL</v>
      </c>
      <c r="F109" s="2">
        <f>Plantilla!$M$19</f>
        <v>2.7</v>
      </c>
      <c r="G109" s="39" t="str">
        <f>Plantilla!$O$19</f>
        <v>OTROS ASUNTOS SOCIALES</v>
      </c>
      <c r="H109" s="2" t="str">
        <f>Plantilla!$M$20</f>
        <v>2.7.1</v>
      </c>
      <c r="I109" s="39" t="str">
        <f>Plantilla!$O$20</f>
        <v>OTROS ASUNTOS SOCIALES</v>
      </c>
      <c r="J109" s="2" t="str">
        <f>Plantilla!$M$17</f>
        <v>R</v>
      </c>
      <c r="K109" s="39" t="str">
        <f>Plantilla!$O$17</f>
        <v>Específicos</v>
      </c>
      <c r="L109" s="2" t="str">
        <f>Plantilla!$M$9</f>
        <v>017_25</v>
      </c>
      <c r="M109" s="2" t="str">
        <f>Plantilla!$O$9</f>
        <v>INSTITUTO DE ALTERNATIVAS PARA LOS JÓVENES (INDAJO)</v>
      </c>
      <c r="N109" s="2">
        <f>Plantilla!$M$21</f>
        <v>1</v>
      </c>
      <c r="O109" s="2" t="str">
        <f>Plantilla!$O$21</f>
        <v>CORRESPONSABILIDAD SOCIAL (TRANSVERSAL)</v>
      </c>
      <c r="P109" s="2" t="str">
        <f>Plantilla!$M$10</f>
        <v>042_25</v>
      </c>
      <c r="Q109" s="2" t="str">
        <f>Plantilla!$O$10</f>
        <v>INSTITUTO DE ALTERNATIVAS PARA LOS JÓVENES (INDAJO)</v>
      </c>
      <c r="R109" s="39" t="str">
        <f>Plantilla!$M$12</f>
        <v>060</v>
      </c>
      <c r="S109" s="2" t="str">
        <f>Plantilla!$O$12</f>
        <v>PROGRAMAS Y ACCIONES CULTURALES, RECREATIVOS Y DEPORTIVAS</v>
      </c>
      <c r="T109" s="2">
        <v>3000</v>
      </c>
      <c r="U109" s="2" t="s">
        <v>259</v>
      </c>
      <c r="V109" s="32">
        <v>3922</v>
      </c>
      <c r="W109" s="32" t="s">
        <v>175</v>
      </c>
      <c r="X109" s="41" t="e">
        <f>Plantilla!#REF!</f>
        <v>#REF!</v>
      </c>
      <c r="Y109" s="2" t="e">
        <f>Plantilla!#REF!</f>
        <v>#REF!</v>
      </c>
      <c r="Z109" s="42">
        <f>Plantilla!AD193</f>
        <v>0</v>
      </c>
      <c r="AA109" s="42" t="e">
        <f>Plantilla!#REF!</f>
        <v>#REF!</v>
      </c>
      <c r="AB109" s="42" t="e">
        <f>Plantilla!#REF!</f>
        <v>#REF!</v>
      </c>
    </row>
    <row r="110" spans="1:28" ht="15.75" customHeight="1" x14ac:dyDescent="0.3">
      <c r="A110" s="2" t="e">
        <f t="shared" si="1"/>
        <v>#REF!</v>
      </c>
      <c r="D110" s="2">
        <f>Plantilla!$M$18</f>
        <v>2</v>
      </c>
      <c r="E110" s="39" t="str">
        <f>Plantilla!$O$18</f>
        <v>DESARROLLO SOCIAL</v>
      </c>
      <c r="F110" s="2">
        <f>Plantilla!$M$19</f>
        <v>2.7</v>
      </c>
      <c r="G110" s="39" t="str">
        <f>Plantilla!$O$19</f>
        <v>OTROS ASUNTOS SOCIALES</v>
      </c>
      <c r="H110" s="2" t="str">
        <f>Plantilla!$M$20</f>
        <v>2.7.1</v>
      </c>
      <c r="I110" s="39" t="str">
        <f>Plantilla!$O$20</f>
        <v>OTROS ASUNTOS SOCIALES</v>
      </c>
      <c r="J110" s="2" t="str">
        <f>Plantilla!$M$17</f>
        <v>R</v>
      </c>
      <c r="K110" s="39" t="str">
        <f>Plantilla!$O$17</f>
        <v>Específicos</v>
      </c>
      <c r="L110" s="2" t="str">
        <f>Plantilla!$M$9</f>
        <v>017_25</v>
      </c>
      <c r="M110" s="2" t="str">
        <f>Plantilla!$O$9</f>
        <v>INSTITUTO DE ALTERNATIVAS PARA LOS JÓVENES (INDAJO)</v>
      </c>
      <c r="N110" s="2">
        <f>Plantilla!$M$21</f>
        <v>1</v>
      </c>
      <c r="O110" s="2" t="str">
        <f>Plantilla!$O$21</f>
        <v>CORRESPONSABILIDAD SOCIAL (TRANSVERSAL)</v>
      </c>
      <c r="P110" s="2" t="str">
        <f>Plantilla!$M$10</f>
        <v>042_25</v>
      </c>
      <c r="Q110" s="2" t="str">
        <f>Plantilla!$O$10</f>
        <v>INSTITUTO DE ALTERNATIVAS PARA LOS JÓVENES (INDAJO)</v>
      </c>
      <c r="R110" s="39" t="str">
        <f>Plantilla!$M$12</f>
        <v>060</v>
      </c>
      <c r="S110" s="2" t="str">
        <f>Plantilla!$O$12</f>
        <v>PROGRAMAS Y ACCIONES CULTURALES, RECREATIVOS Y DEPORTIVAS</v>
      </c>
      <c r="T110" s="2">
        <v>3000</v>
      </c>
      <c r="U110" s="2" t="s">
        <v>259</v>
      </c>
      <c r="V110" s="32">
        <v>3941</v>
      </c>
      <c r="W110" s="32" t="s">
        <v>176</v>
      </c>
      <c r="X110" s="41" t="e">
        <f>Plantilla!#REF!</f>
        <v>#REF!</v>
      </c>
      <c r="Y110" s="2" t="e">
        <f>Plantilla!#REF!</f>
        <v>#REF!</v>
      </c>
      <c r="Z110" s="42">
        <f>Plantilla!AD194</f>
        <v>0</v>
      </c>
      <c r="AA110" s="42" t="e">
        <f>Plantilla!#REF!</f>
        <v>#REF!</v>
      </c>
      <c r="AB110" s="42" t="e">
        <f>Plantilla!#REF!</f>
        <v>#REF!</v>
      </c>
    </row>
    <row r="111" spans="1:28" ht="15.75" customHeight="1" x14ac:dyDescent="0.3">
      <c r="A111" s="2" t="e">
        <f t="shared" si="1"/>
        <v>#REF!</v>
      </c>
      <c r="B111" s="2"/>
      <c r="C111" s="2"/>
      <c r="D111" s="2">
        <f>Plantilla!$M$18</f>
        <v>2</v>
      </c>
      <c r="E111" s="39" t="str">
        <f>Plantilla!$O$18</f>
        <v>DESARROLLO SOCIAL</v>
      </c>
      <c r="F111" s="2">
        <f>Plantilla!$M$19</f>
        <v>2.7</v>
      </c>
      <c r="G111" s="39" t="str">
        <f>Plantilla!$O$19</f>
        <v>OTROS ASUNTOS SOCIALES</v>
      </c>
      <c r="H111" s="2" t="str">
        <f>Plantilla!$M$20</f>
        <v>2.7.1</v>
      </c>
      <c r="I111" s="39" t="str">
        <f>Plantilla!$O$20</f>
        <v>OTROS ASUNTOS SOCIALES</v>
      </c>
      <c r="J111" s="2" t="str">
        <f>Plantilla!$M$17</f>
        <v>R</v>
      </c>
      <c r="K111" s="39" t="str">
        <f>Plantilla!$O$17</f>
        <v>Específicos</v>
      </c>
      <c r="L111" s="2" t="str">
        <f>Plantilla!$M$9</f>
        <v>017_25</v>
      </c>
      <c r="M111" s="2" t="str">
        <f>Plantilla!$O$9</f>
        <v>INSTITUTO DE ALTERNATIVAS PARA LOS JÓVENES (INDAJO)</v>
      </c>
      <c r="N111" s="2">
        <f>Plantilla!$M$21</f>
        <v>1</v>
      </c>
      <c r="O111" s="2" t="str">
        <f>Plantilla!$O$21</f>
        <v>CORRESPONSABILIDAD SOCIAL (TRANSVERSAL)</v>
      </c>
      <c r="P111" s="2" t="str">
        <f>Plantilla!$M$10</f>
        <v>042_25</v>
      </c>
      <c r="Q111" s="2" t="str">
        <f>Plantilla!$O$10</f>
        <v>INSTITUTO DE ALTERNATIVAS PARA LOS JÓVENES (INDAJO)</v>
      </c>
      <c r="R111" s="39" t="str">
        <f>Plantilla!$M$12</f>
        <v>060</v>
      </c>
      <c r="S111" s="2" t="str">
        <f>Plantilla!$O$12</f>
        <v>PROGRAMAS Y ACCIONES CULTURALES, RECREATIVOS Y DEPORTIVAS</v>
      </c>
      <c r="T111" s="2">
        <v>3000</v>
      </c>
      <c r="U111" s="2" t="s">
        <v>259</v>
      </c>
      <c r="V111" s="32">
        <v>3942</v>
      </c>
      <c r="W111" s="32" t="s">
        <v>177</v>
      </c>
      <c r="X111" s="41" t="e">
        <f>Plantilla!#REF!</f>
        <v>#REF!</v>
      </c>
      <c r="Y111" s="2" t="e">
        <f>Plantilla!#REF!</f>
        <v>#REF!</v>
      </c>
      <c r="Z111" s="42">
        <f>Plantilla!AD195</f>
        <v>0</v>
      </c>
      <c r="AA111" s="42" t="e">
        <f>Plantilla!#REF!</f>
        <v>#REF!</v>
      </c>
      <c r="AB111" s="42" t="e">
        <f>Plantilla!#REF!</f>
        <v>#REF!</v>
      </c>
    </row>
    <row r="112" spans="1:28" ht="15.75" customHeight="1" x14ac:dyDescent="0.3">
      <c r="A112" s="2" t="e">
        <f t="shared" si="1"/>
        <v>#REF!</v>
      </c>
      <c r="D112" s="2">
        <f>Plantilla!$M$18</f>
        <v>2</v>
      </c>
      <c r="E112" s="39" t="str">
        <f>Plantilla!$O$18</f>
        <v>DESARROLLO SOCIAL</v>
      </c>
      <c r="F112" s="2">
        <f>Plantilla!$M$19</f>
        <v>2.7</v>
      </c>
      <c r="G112" s="39" t="str">
        <f>Plantilla!$O$19</f>
        <v>OTROS ASUNTOS SOCIALES</v>
      </c>
      <c r="H112" s="2" t="str">
        <f>Plantilla!$M$20</f>
        <v>2.7.1</v>
      </c>
      <c r="I112" s="39" t="str">
        <f>Plantilla!$O$20</f>
        <v>OTROS ASUNTOS SOCIALES</v>
      </c>
      <c r="J112" s="2" t="str">
        <f>Plantilla!$M$17</f>
        <v>R</v>
      </c>
      <c r="K112" s="39" t="str">
        <f>Plantilla!$O$17</f>
        <v>Específicos</v>
      </c>
      <c r="L112" s="2" t="str">
        <f>Plantilla!$M$9</f>
        <v>017_25</v>
      </c>
      <c r="M112" s="2" t="str">
        <f>Plantilla!$O$9</f>
        <v>INSTITUTO DE ALTERNATIVAS PARA LOS JÓVENES (INDAJO)</v>
      </c>
      <c r="N112" s="2">
        <f>Plantilla!$M$21</f>
        <v>1</v>
      </c>
      <c r="O112" s="2" t="str">
        <f>Plantilla!$O$21</f>
        <v>CORRESPONSABILIDAD SOCIAL (TRANSVERSAL)</v>
      </c>
      <c r="P112" s="2" t="str">
        <f>Plantilla!$M$10</f>
        <v>042_25</v>
      </c>
      <c r="Q112" s="2" t="str">
        <f>Plantilla!$O$10</f>
        <v>INSTITUTO DE ALTERNATIVAS PARA LOS JÓVENES (INDAJO)</v>
      </c>
      <c r="R112" s="39" t="str">
        <f>Plantilla!$M$12</f>
        <v>060</v>
      </c>
      <c r="S112" s="2" t="str">
        <f>Plantilla!$O$12</f>
        <v>PROGRAMAS Y ACCIONES CULTURALES, RECREATIVOS Y DEPORTIVAS</v>
      </c>
      <c r="T112" s="2">
        <v>3000</v>
      </c>
      <c r="U112" s="2" t="s">
        <v>259</v>
      </c>
      <c r="V112" s="32">
        <v>3951</v>
      </c>
      <c r="W112" s="32" t="s">
        <v>178</v>
      </c>
      <c r="X112" s="41" t="e">
        <f>Plantilla!#REF!</f>
        <v>#REF!</v>
      </c>
      <c r="Y112" s="2" t="e">
        <f>Plantilla!#REF!</f>
        <v>#REF!</v>
      </c>
      <c r="Z112" s="42">
        <f>Plantilla!AD196</f>
        <v>0</v>
      </c>
      <c r="AA112" s="42" t="e">
        <f>Plantilla!#REF!</f>
        <v>#REF!</v>
      </c>
      <c r="AB112" s="42" t="e">
        <f>Plantilla!#REF!</f>
        <v>#REF!</v>
      </c>
    </row>
    <row r="113" spans="1:28" ht="15.75" customHeight="1" x14ac:dyDescent="0.3">
      <c r="A113" s="2" t="e">
        <f t="shared" si="1"/>
        <v>#REF!</v>
      </c>
      <c r="D113" s="2">
        <f>Plantilla!$M$18</f>
        <v>2</v>
      </c>
      <c r="E113" s="39" t="str">
        <f>Plantilla!$O$18</f>
        <v>DESARROLLO SOCIAL</v>
      </c>
      <c r="F113" s="2">
        <f>Plantilla!$M$19</f>
        <v>2.7</v>
      </c>
      <c r="G113" s="39" t="str">
        <f>Plantilla!$O$19</f>
        <v>OTROS ASUNTOS SOCIALES</v>
      </c>
      <c r="H113" s="2" t="str">
        <f>Plantilla!$M$20</f>
        <v>2.7.1</v>
      </c>
      <c r="I113" s="39" t="str">
        <f>Plantilla!$O$20</f>
        <v>OTROS ASUNTOS SOCIALES</v>
      </c>
      <c r="J113" s="2" t="str">
        <f>Plantilla!$M$17</f>
        <v>R</v>
      </c>
      <c r="K113" s="39" t="str">
        <f>Plantilla!$O$17</f>
        <v>Específicos</v>
      </c>
      <c r="L113" s="2" t="str">
        <f>Plantilla!$M$9</f>
        <v>017_25</v>
      </c>
      <c r="M113" s="2" t="str">
        <f>Plantilla!$O$9</f>
        <v>INSTITUTO DE ALTERNATIVAS PARA LOS JÓVENES (INDAJO)</v>
      </c>
      <c r="N113" s="2">
        <f>Plantilla!$M$21</f>
        <v>1</v>
      </c>
      <c r="O113" s="2" t="str">
        <f>Plantilla!$O$21</f>
        <v>CORRESPONSABILIDAD SOCIAL (TRANSVERSAL)</v>
      </c>
      <c r="P113" s="2" t="str">
        <f>Plantilla!$M$10</f>
        <v>042_25</v>
      </c>
      <c r="Q113" s="2" t="str">
        <f>Plantilla!$O$10</f>
        <v>INSTITUTO DE ALTERNATIVAS PARA LOS JÓVENES (INDAJO)</v>
      </c>
      <c r="R113" s="39" t="str">
        <f>Plantilla!$M$12</f>
        <v>060</v>
      </c>
      <c r="S113" s="2" t="str">
        <f>Plantilla!$O$12</f>
        <v>PROGRAMAS Y ACCIONES CULTURALES, RECREATIVOS Y DEPORTIVAS</v>
      </c>
      <c r="T113" s="2">
        <v>3000</v>
      </c>
      <c r="U113" s="2" t="s">
        <v>259</v>
      </c>
      <c r="V113" s="32">
        <v>3961</v>
      </c>
      <c r="W113" s="32" t="s">
        <v>179</v>
      </c>
      <c r="X113" s="41" t="e">
        <f>Plantilla!#REF!</f>
        <v>#REF!</v>
      </c>
      <c r="Y113" s="2" t="e">
        <f>Plantilla!#REF!</f>
        <v>#REF!</v>
      </c>
      <c r="Z113" s="42">
        <f>Plantilla!AD197</f>
        <v>0</v>
      </c>
      <c r="AA113" s="42" t="e">
        <f>Plantilla!#REF!</f>
        <v>#REF!</v>
      </c>
      <c r="AB113" s="42" t="e">
        <f>Plantilla!#REF!</f>
        <v>#REF!</v>
      </c>
    </row>
    <row r="114" spans="1:28" ht="15.75" customHeight="1" x14ac:dyDescent="0.3">
      <c r="A114" s="2" t="e">
        <f t="shared" si="1"/>
        <v>#REF!</v>
      </c>
      <c r="B114" s="2"/>
      <c r="C114" s="2"/>
      <c r="D114" s="2">
        <f>Plantilla!$M$18</f>
        <v>2</v>
      </c>
      <c r="E114" s="39" t="str">
        <f>Plantilla!$O$18</f>
        <v>DESARROLLO SOCIAL</v>
      </c>
      <c r="F114" s="2">
        <f>Plantilla!$M$19</f>
        <v>2.7</v>
      </c>
      <c r="G114" s="39" t="str">
        <f>Plantilla!$O$19</f>
        <v>OTROS ASUNTOS SOCIALES</v>
      </c>
      <c r="H114" s="2" t="str">
        <f>Plantilla!$M$20</f>
        <v>2.7.1</v>
      </c>
      <c r="I114" s="39" t="str">
        <f>Plantilla!$O$20</f>
        <v>OTROS ASUNTOS SOCIALES</v>
      </c>
      <c r="J114" s="2" t="str">
        <f>Plantilla!$M$17</f>
        <v>R</v>
      </c>
      <c r="K114" s="39" t="str">
        <f>Plantilla!$O$17</f>
        <v>Específicos</v>
      </c>
      <c r="L114" s="2" t="str">
        <f>Plantilla!$M$9</f>
        <v>017_25</v>
      </c>
      <c r="M114" s="2" t="str">
        <f>Plantilla!$O$9</f>
        <v>INSTITUTO DE ALTERNATIVAS PARA LOS JÓVENES (INDAJO)</v>
      </c>
      <c r="N114" s="2">
        <f>Plantilla!$M$21</f>
        <v>1</v>
      </c>
      <c r="O114" s="2" t="str">
        <f>Plantilla!$O$21</f>
        <v>CORRESPONSABILIDAD SOCIAL (TRANSVERSAL)</v>
      </c>
      <c r="P114" s="2" t="str">
        <f>Plantilla!$M$10</f>
        <v>042_25</v>
      </c>
      <c r="Q114" s="2" t="str">
        <f>Plantilla!$O$10</f>
        <v>INSTITUTO DE ALTERNATIVAS PARA LOS JÓVENES (INDAJO)</v>
      </c>
      <c r="R114" s="39" t="str">
        <f>Plantilla!$M$12</f>
        <v>060</v>
      </c>
      <c r="S114" s="2" t="str">
        <f>Plantilla!$O$12</f>
        <v>PROGRAMAS Y ACCIONES CULTURALES, RECREATIVOS Y DEPORTIVAS</v>
      </c>
      <c r="T114" s="2">
        <v>3000</v>
      </c>
      <c r="U114" s="2" t="s">
        <v>259</v>
      </c>
      <c r="V114" s="2">
        <v>3962</v>
      </c>
      <c r="W114" s="2" t="s">
        <v>180</v>
      </c>
      <c r="X114" s="41" t="e">
        <f>Plantilla!#REF!</f>
        <v>#REF!</v>
      </c>
      <c r="Y114" s="2" t="e">
        <f>Plantilla!#REF!</f>
        <v>#REF!</v>
      </c>
      <c r="Z114" s="42">
        <f>Plantilla!AD198</f>
        <v>0</v>
      </c>
      <c r="AA114" s="42" t="e">
        <f>Plantilla!#REF!</f>
        <v>#REF!</v>
      </c>
      <c r="AB114" s="42" t="e">
        <f>Plantilla!#REF!</f>
        <v>#REF!</v>
      </c>
    </row>
    <row r="115" spans="1:28" ht="15.75" customHeight="1" x14ac:dyDescent="0.3">
      <c r="A115" s="2" t="e">
        <f t="shared" si="1"/>
        <v>#REF!</v>
      </c>
      <c r="D115" s="2">
        <f>Plantilla!$M$18</f>
        <v>2</v>
      </c>
      <c r="E115" s="39" t="str">
        <f>Plantilla!$O$18</f>
        <v>DESARROLLO SOCIAL</v>
      </c>
      <c r="F115" s="2">
        <f>Plantilla!$M$19</f>
        <v>2.7</v>
      </c>
      <c r="G115" s="39" t="str">
        <f>Plantilla!$O$19</f>
        <v>OTROS ASUNTOS SOCIALES</v>
      </c>
      <c r="H115" s="2" t="str">
        <f>Plantilla!$M$20</f>
        <v>2.7.1</v>
      </c>
      <c r="I115" s="39" t="str">
        <f>Plantilla!$O$20</f>
        <v>OTROS ASUNTOS SOCIALES</v>
      </c>
      <c r="J115" s="2" t="str">
        <f>Plantilla!$M$17</f>
        <v>R</v>
      </c>
      <c r="K115" s="39" t="str">
        <f>Plantilla!$O$17</f>
        <v>Específicos</v>
      </c>
      <c r="L115" s="2" t="str">
        <f>Plantilla!$M$9</f>
        <v>017_25</v>
      </c>
      <c r="M115" s="2" t="str">
        <f>Plantilla!$O$9</f>
        <v>INSTITUTO DE ALTERNATIVAS PARA LOS JÓVENES (INDAJO)</v>
      </c>
      <c r="N115" s="2">
        <f>Plantilla!$M$21</f>
        <v>1</v>
      </c>
      <c r="O115" s="2" t="str">
        <f>Plantilla!$O$21</f>
        <v>CORRESPONSABILIDAD SOCIAL (TRANSVERSAL)</v>
      </c>
      <c r="P115" s="2" t="str">
        <f>Plantilla!$M$10</f>
        <v>042_25</v>
      </c>
      <c r="Q115" s="2" t="str">
        <f>Plantilla!$O$10</f>
        <v>INSTITUTO DE ALTERNATIVAS PARA LOS JÓVENES (INDAJO)</v>
      </c>
      <c r="R115" s="39" t="str">
        <f>Plantilla!$M$12</f>
        <v>060</v>
      </c>
      <c r="S115" s="2" t="str">
        <f>Plantilla!$O$12</f>
        <v>PROGRAMAS Y ACCIONES CULTURALES, RECREATIVOS Y DEPORTIVAS</v>
      </c>
      <c r="T115" s="2">
        <v>3000</v>
      </c>
      <c r="U115" s="2" t="s">
        <v>259</v>
      </c>
      <c r="V115" s="32">
        <v>3991</v>
      </c>
      <c r="W115" s="32" t="s">
        <v>181</v>
      </c>
      <c r="X115" s="41" t="e">
        <f>Plantilla!#REF!</f>
        <v>#REF!</v>
      </c>
      <c r="Y115" s="2" t="e">
        <f>Plantilla!#REF!</f>
        <v>#REF!</v>
      </c>
      <c r="Z115" s="42">
        <f>Plantilla!AD199</f>
        <v>0</v>
      </c>
      <c r="AA115" s="42" t="e">
        <f>Plantilla!#REF!</f>
        <v>#REF!</v>
      </c>
      <c r="AB115" s="42" t="e">
        <f>Plantilla!#REF!</f>
        <v>#REF!</v>
      </c>
    </row>
    <row r="116" spans="1:28" ht="15.75" customHeight="1" x14ac:dyDescent="0.3">
      <c r="A116" s="2" t="e">
        <f t="shared" si="1"/>
        <v>#REF!</v>
      </c>
      <c r="D116" s="2">
        <f>Plantilla!$M$18</f>
        <v>2</v>
      </c>
      <c r="E116" s="39" t="str">
        <f>Plantilla!$O$18</f>
        <v>DESARROLLO SOCIAL</v>
      </c>
      <c r="F116" s="2">
        <f>Plantilla!$M$19</f>
        <v>2.7</v>
      </c>
      <c r="G116" s="39" t="str">
        <f>Plantilla!$O$19</f>
        <v>OTROS ASUNTOS SOCIALES</v>
      </c>
      <c r="H116" s="2" t="str">
        <f>Plantilla!$M$20</f>
        <v>2.7.1</v>
      </c>
      <c r="I116" s="39" t="str">
        <f>Plantilla!$O$20</f>
        <v>OTROS ASUNTOS SOCIALES</v>
      </c>
      <c r="J116" s="2" t="str">
        <f>Plantilla!$M$17</f>
        <v>R</v>
      </c>
      <c r="K116" s="39" t="str">
        <f>Plantilla!$O$17</f>
        <v>Específicos</v>
      </c>
      <c r="L116" s="2" t="str">
        <f>Plantilla!$M$9</f>
        <v>017_25</v>
      </c>
      <c r="M116" s="2" t="str">
        <f>Plantilla!$O$9</f>
        <v>INSTITUTO DE ALTERNATIVAS PARA LOS JÓVENES (INDAJO)</v>
      </c>
      <c r="N116" s="2">
        <f>Plantilla!$M$21</f>
        <v>1</v>
      </c>
      <c r="O116" s="2" t="str">
        <f>Plantilla!$O$21</f>
        <v>CORRESPONSABILIDAD SOCIAL (TRANSVERSAL)</v>
      </c>
      <c r="P116" s="2" t="str">
        <f>Plantilla!$M$10</f>
        <v>042_25</v>
      </c>
      <c r="Q116" s="2" t="str">
        <f>Plantilla!$O$10</f>
        <v>INSTITUTO DE ALTERNATIVAS PARA LOS JÓVENES (INDAJO)</v>
      </c>
      <c r="R116" s="39" t="str">
        <f>Plantilla!$M$12</f>
        <v>060</v>
      </c>
      <c r="S116" s="2" t="str">
        <f>Plantilla!$O$12</f>
        <v>PROGRAMAS Y ACCIONES CULTURALES, RECREATIVOS Y DEPORTIVAS</v>
      </c>
      <c r="T116" s="2">
        <v>4000</v>
      </c>
      <c r="U116" s="2" t="s">
        <v>270</v>
      </c>
      <c r="V116" s="32">
        <v>4211</v>
      </c>
      <c r="W116" s="32" t="s">
        <v>183</v>
      </c>
      <c r="X116" s="41" t="e">
        <f>Plantilla!#REF!</f>
        <v>#REF!</v>
      </c>
      <c r="Y116" s="2" t="e">
        <f>Plantilla!#REF!</f>
        <v>#REF!</v>
      </c>
      <c r="Z116" s="42">
        <f>Plantilla!AD200</f>
        <v>0</v>
      </c>
      <c r="AA116" s="42" t="e">
        <f>Plantilla!#REF!</f>
        <v>#REF!</v>
      </c>
      <c r="AB116" s="42" t="e">
        <f>Plantilla!#REF!</f>
        <v>#REF!</v>
      </c>
    </row>
    <row r="117" spans="1:28" ht="15.75" customHeight="1" x14ac:dyDescent="0.3">
      <c r="A117" s="2" t="e">
        <f t="shared" si="1"/>
        <v>#REF!</v>
      </c>
      <c r="D117" s="2">
        <f>Plantilla!$M$18</f>
        <v>2</v>
      </c>
      <c r="E117" s="39" t="str">
        <f>Plantilla!$O$18</f>
        <v>DESARROLLO SOCIAL</v>
      </c>
      <c r="F117" s="2">
        <f>Plantilla!$M$19</f>
        <v>2.7</v>
      </c>
      <c r="G117" s="39" t="str">
        <f>Plantilla!$O$19</f>
        <v>OTROS ASUNTOS SOCIALES</v>
      </c>
      <c r="H117" s="2" t="str">
        <f>Plantilla!$M$20</f>
        <v>2.7.1</v>
      </c>
      <c r="I117" s="39" t="str">
        <f>Plantilla!$O$20</f>
        <v>OTROS ASUNTOS SOCIALES</v>
      </c>
      <c r="J117" s="2" t="str">
        <f>Plantilla!$M$17</f>
        <v>R</v>
      </c>
      <c r="K117" s="39" t="str">
        <f>Plantilla!$O$17</f>
        <v>Específicos</v>
      </c>
      <c r="L117" s="2" t="str">
        <f>Plantilla!$M$9</f>
        <v>017_25</v>
      </c>
      <c r="M117" s="2" t="str">
        <f>Plantilla!$O$9</f>
        <v>INSTITUTO DE ALTERNATIVAS PARA LOS JÓVENES (INDAJO)</v>
      </c>
      <c r="N117" s="2">
        <f>Plantilla!$M$21</f>
        <v>1</v>
      </c>
      <c r="O117" s="2" t="str">
        <f>Plantilla!$O$21</f>
        <v>CORRESPONSABILIDAD SOCIAL (TRANSVERSAL)</v>
      </c>
      <c r="P117" s="2" t="str">
        <f>Plantilla!$M$10</f>
        <v>042_25</v>
      </c>
      <c r="Q117" s="2" t="str">
        <f>Plantilla!$O$10</f>
        <v>INSTITUTO DE ALTERNATIVAS PARA LOS JÓVENES (INDAJO)</v>
      </c>
      <c r="R117" s="39" t="str">
        <f>Plantilla!$M$12</f>
        <v>060</v>
      </c>
      <c r="S117" s="2" t="str">
        <f>Plantilla!$O$12</f>
        <v>PROGRAMAS Y ACCIONES CULTURALES, RECREATIVOS Y DEPORTIVAS</v>
      </c>
      <c r="T117" s="2">
        <v>4000</v>
      </c>
      <c r="U117" s="2" t="s">
        <v>270</v>
      </c>
      <c r="V117" s="32">
        <v>4251</v>
      </c>
      <c r="W117" s="32" t="s">
        <v>184</v>
      </c>
      <c r="X117" s="41" t="e">
        <f>Plantilla!#REF!</f>
        <v>#REF!</v>
      </c>
      <c r="Y117" s="2" t="e">
        <f>Plantilla!#REF!</f>
        <v>#REF!</v>
      </c>
      <c r="Z117" s="42">
        <f>Plantilla!AD201</f>
        <v>3309471.26</v>
      </c>
      <c r="AA117" s="42" t="e">
        <f>Plantilla!#REF!</f>
        <v>#REF!</v>
      </c>
      <c r="AB117" s="42" t="e">
        <f>Plantilla!#REF!</f>
        <v>#REF!</v>
      </c>
    </row>
    <row r="118" spans="1:28" ht="15.75" customHeight="1" x14ac:dyDescent="0.3">
      <c r="A118" s="2" t="e">
        <f t="shared" si="1"/>
        <v>#REF!</v>
      </c>
      <c r="D118" s="2">
        <f>Plantilla!$M$18</f>
        <v>2</v>
      </c>
      <c r="E118" s="39" t="str">
        <f>Plantilla!$O$18</f>
        <v>DESARROLLO SOCIAL</v>
      </c>
      <c r="F118" s="2">
        <f>Plantilla!$M$19</f>
        <v>2.7</v>
      </c>
      <c r="G118" s="39" t="str">
        <f>Plantilla!$O$19</f>
        <v>OTROS ASUNTOS SOCIALES</v>
      </c>
      <c r="H118" s="2" t="str">
        <f>Plantilla!$M$20</f>
        <v>2.7.1</v>
      </c>
      <c r="I118" s="39" t="str">
        <f>Plantilla!$O$20</f>
        <v>OTROS ASUNTOS SOCIALES</v>
      </c>
      <c r="J118" s="2" t="str">
        <f>Plantilla!$M$17</f>
        <v>R</v>
      </c>
      <c r="K118" s="39" t="str">
        <f>Plantilla!$O$17</f>
        <v>Específicos</v>
      </c>
      <c r="L118" s="2" t="str">
        <f>Plantilla!$M$9</f>
        <v>017_25</v>
      </c>
      <c r="M118" s="2" t="str">
        <f>Plantilla!$O$9</f>
        <v>INSTITUTO DE ALTERNATIVAS PARA LOS JÓVENES (INDAJO)</v>
      </c>
      <c r="N118" s="2">
        <f>Plantilla!$M$21</f>
        <v>1</v>
      </c>
      <c r="O118" s="2" t="str">
        <f>Plantilla!$O$21</f>
        <v>CORRESPONSABILIDAD SOCIAL (TRANSVERSAL)</v>
      </c>
      <c r="P118" s="2" t="str">
        <f>Plantilla!$M$10</f>
        <v>042_25</v>
      </c>
      <c r="Q118" s="2" t="str">
        <f>Plantilla!$O$10</f>
        <v>INSTITUTO DE ALTERNATIVAS PARA LOS JÓVENES (INDAJO)</v>
      </c>
      <c r="R118" s="39" t="str">
        <f>Plantilla!$M$12</f>
        <v>060</v>
      </c>
      <c r="S118" s="2" t="str">
        <f>Plantilla!$O$12</f>
        <v>PROGRAMAS Y ACCIONES CULTURALES, RECREATIVOS Y DEPORTIVAS</v>
      </c>
      <c r="T118" s="2">
        <v>4000</v>
      </c>
      <c r="U118" s="2" t="s">
        <v>270</v>
      </c>
      <c r="V118" s="32">
        <v>4311</v>
      </c>
      <c r="W118" s="32" t="s">
        <v>185</v>
      </c>
      <c r="X118" s="41" t="e">
        <f>Plantilla!#REF!</f>
        <v>#REF!</v>
      </c>
      <c r="Y118" s="2" t="e">
        <f>Plantilla!#REF!</f>
        <v>#REF!</v>
      </c>
      <c r="Z118" s="42">
        <f>Plantilla!AD202</f>
        <v>0</v>
      </c>
      <c r="AA118" s="42" t="e">
        <f>Plantilla!#REF!</f>
        <v>#REF!</v>
      </c>
      <c r="AB118" s="42" t="e">
        <f>Plantilla!#REF!</f>
        <v>#REF!</v>
      </c>
    </row>
    <row r="119" spans="1:28" ht="15.75" customHeight="1" x14ac:dyDescent="0.3">
      <c r="A119" s="2" t="e">
        <f t="shared" si="1"/>
        <v>#REF!</v>
      </c>
      <c r="D119" s="2">
        <f>Plantilla!$M$18</f>
        <v>2</v>
      </c>
      <c r="E119" s="39" t="str">
        <f>Plantilla!$O$18</f>
        <v>DESARROLLO SOCIAL</v>
      </c>
      <c r="F119" s="2">
        <f>Plantilla!$M$19</f>
        <v>2.7</v>
      </c>
      <c r="G119" s="39" t="str">
        <f>Plantilla!$O$19</f>
        <v>OTROS ASUNTOS SOCIALES</v>
      </c>
      <c r="H119" s="2" t="str">
        <f>Plantilla!$M$20</f>
        <v>2.7.1</v>
      </c>
      <c r="I119" s="39" t="str">
        <f>Plantilla!$O$20</f>
        <v>OTROS ASUNTOS SOCIALES</v>
      </c>
      <c r="J119" s="2" t="str">
        <f>Plantilla!$M$17</f>
        <v>R</v>
      </c>
      <c r="K119" s="39" t="str">
        <f>Plantilla!$O$17</f>
        <v>Específicos</v>
      </c>
      <c r="L119" s="2" t="str">
        <f>Plantilla!$M$9</f>
        <v>017_25</v>
      </c>
      <c r="M119" s="2" t="str">
        <f>Plantilla!$O$9</f>
        <v>INSTITUTO DE ALTERNATIVAS PARA LOS JÓVENES (INDAJO)</v>
      </c>
      <c r="N119" s="2">
        <f>Plantilla!$M$21</f>
        <v>1</v>
      </c>
      <c r="O119" s="2" t="str">
        <f>Plantilla!$O$21</f>
        <v>CORRESPONSABILIDAD SOCIAL (TRANSVERSAL)</v>
      </c>
      <c r="P119" s="2" t="str">
        <f>Plantilla!$M$10</f>
        <v>042_25</v>
      </c>
      <c r="Q119" s="2" t="str">
        <f>Plantilla!$O$10</f>
        <v>INSTITUTO DE ALTERNATIVAS PARA LOS JÓVENES (INDAJO)</v>
      </c>
      <c r="R119" s="39" t="str">
        <f>Plantilla!$M$12</f>
        <v>060</v>
      </c>
      <c r="S119" s="2" t="str">
        <f>Plantilla!$O$12</f>
        <v>PROGRAMAS Y ACCIONES CULTURALES, RECREATIVOS Y DEPORTIVAS</v>
      </c>
      <c r="T119" s="2">
        <v>4000</v>
      </c>
      <c r="U119" s="2" t="s">
        <v>270</v>
      </c>
      <c r="V119" s="32">
        <v>4331</v>
      </c>
      <c r="W119" s="32" t="s">
        <v>186</v>
      </c>
      <c r="X119" s="41" t="e">
        <f>Plantilla!#REF!</f>
        <v>#REF!</v>
      </c>
      <c r="Y119" s="2" t="e">
        <f>Plantilla!#REF!</f>
        <v>#REF!</v>
      </c>
      <c r="Z119" s="42">
        <f>Plantilla!AD203</f>
        <v>0</v>
      </c>
      <c r="AA119" s="42" t="e">
        <f>Plantilla!#REF!</f>
        <v>#REF!</v>
      </c>
      <c r="AB119" s="42" t="e">
        <f>Plantilla!#REF!</f>
        <v>#REF!</v>
      </c>
    </row>
    <row r="120" spans="1:28" ht="15.75" customHeight="1" x14ac:dyDescent="0.3">
      <c r="A120" s="2" t="e">
        <f t="shared" si="1"/>
        <v>#REF!</v>
      </c>
      <c r="D120" s="2">
        <f>Plantilla!$M$18</f>
        <v>2</v>
      </c>
      <c r="E120" s="39" t="str">
        <f>Plantilla!$O$18</f>
        <v>DESARROLLO SOCIAL</v>
      </c>
      <c r="F120" s="2">
        <f>Plantilla!$M$19</f>
        <v>2.7</v>
      </c>
      <c r="G120" s="39" t="str">
        <f>Plantilla!$O$19</f>
        <v>OTROS ASUNTOS SOCIALES</v>
      </c>
      <c r="H120" s="2" t="str">
        <f>Plantilla!$M$20</f>
        <v>2.7.1</v>
      </c>
      <c r="I120" s="39" t="str">
        <f>Plantilla!$O$20</f>
        <v>OTROS ASUNTOS SOCIALES</v>
      </c>
      <c r="J120" s="2" t="str">
        <f>Plantilla!$M$17</f>
        <v>R</v>
      </c>
      <c r="K120" s="39" t="str">
        <f>Plantilla!$O$17</f>
        <v>Específicos</v>
      </c>
      <c r="L120" s="2" t="str">
        <f>Plantilla!$M$9</f>
        <v>017_25</v>
      </c>
      <c r="M120" s="2" t="str">
        <f>Plantilla!$O$9</f>
        <v>INSTITUTO DE ALTERNATIVAS PARA LOS JÓVENES (INDAJO)</v>
      </c>
      <c r="N120" s="2">
        <f>Plantilla!$M$21</f>
        <v>1</v>
      </c>
      <c r="O120" s="2" t="str">
        <f>Plantilla!$O$21</f>
        <v>CORRESPONSABILIDAD SOCIAL (TRANSVERSAL)</v>
      </c>
      <c r="P120" s="2" t="str">
        <f>Plantilla!$M$10</f>
        <v>042_25</v>
      </c>
      <c r="Q120" s="2" t="str">
        <f>Plantilla!$O$10</f>
        <v>INSTITUTO DE ALTERNATIVAS PARA LOS JÓVENES (INDAJO)</v>
      </c>
      <c r="R120" s="39" t="str">
        <f>Plantilla!$M$12</f>
        <v>060</v>
      </c>
      <c r="S120" s="2" t="str">
        <f>Plantilla!$O$12</f>
        <v>PROGRAMAS Y ACCIONES CULTURALES, RECREATIVOS Y DEPORTIVAS</v>
      </c>
      <c r="T120" s="2">
        <v>4000</v>
      </c>
      <c r="U120" s="2" t="s">
        <v>270</v>
      </c>
      <c r="V120" s="32">
        <v>4411</v>
      </c>
      <c r="W120" s="32" t="s">
        <v>187</v>
      </c>
      <c r="X120" s="41" t="e">
        <f>Plantilla!#REF!</f>
        <v>#REF!</v>
      </c>
      <c r="Y120" s="2" t="e">
        <f>Plantilla!#REF!</f>
        <v>#REF!</v>
      </c>
      <c r="Z120" s="42">
        <f>Plantilla!AD204</f>
        <v>0</v>
      </c>
      <c r="AA120" s="42" t="e">
        <f>Plantilla!#REF!</f>
        <v>#REF!</v>
      </c>
      <c r="AB120" s="42" t="e">
        <f>Plantilla!#REF!</f>
        <v>#REF!</v>
      </c>
    </row>
    <row r="121" spans="1:28" ht="15.75" customHeight="1" x14ac:dyDescent="0.3">
      <c r="A121" s="2" t="e">
        <f t="shared" si="1"/>
        <v>#REF!</v>
      </c>
      <c r="B121" s="2"/>
      <c r="C121" s="2"/>
      <c r="D121" s="2">
        <f>Plantilla!$M$18</f>
        <v>2</v>
      </c>
      <c r="E121" s="39" t="str">
        <f>Plantilla!$O$18</f>
        <v>DESARROLLO SOCIAL</v>
      </c>
      <c r="F121" s="2">
        <f>Plantilla!$M$19</f>
        <v>2.7</v>
      </c>
      <c r="G121" s="39" t="str">
        <f>Plantilla!$O$19</f>
        <v>OTROS ASUNTOS SOCIALES</v>
      </c>
      <c r="H121" s="2" t="str">
        <f>Plantilla!$M$20</f>
        <v>2.7.1</v>
      </c>
      <c r="I121" s="39" t="str">
        <f>Plantilla!$O$20</f>
        <v>OTROS ASUNTOS SOCIALES</v>
      </c>
      <c r="J121" s="2" t="str">
        <f>Plantilla!$M$17</f>
        <v>R</v>
      </c>
      <c r="K121" s="39" t="str">
        <f>Plantilla!$O$17</f>
        <v>Específicos</v>
      </c>
      <c r="L121" s="2" t="str">
        <f>Plantilla!$M$9</f>
        <v>017_25</v>
      </c>
      <c r="M121" s="2" t="str">
        <f>Plantilla!$O$9</f>
        <v>INSTITUTO DE ALTERNATIVAS PARA LOS JÓVENES (INDAJO)</v>
      </c>
      <c r="N121" s="2">
        <f>Plantilla!$M$21</f>
        <v>1</v>
      </c>
      <c r="O121" s="2" t="str">
        <f>Plantilla!$O$21</f>
        <v>CORRESPONSABILIDAD SOCIAL (TRANSVERSAL)</v>
      </c>
      <c r="P121" s="2" t="str">
        <f>Plantilla!$M$10</f>
        <v>042_25</v>
      </c>
      <c r="Q121" s="2" t="str">
        <f>Plantilla!$O$10</f>
        <v>INSTITUTO DE ALTERNATIVAS PARA LOS JÓVENES (INDAJO)</v>
      </c>
      <c r="R121" s="39" t="str">
        <f>Plantilla!$M$12</f>
        <v>060</v>
      </c>
      <c r="S121" s="2" t="str">
        <f>Plantilla!$O$12</f>
        <v>PROGRAMAS Y ACCIONES CULTURALES, RECREATIVOS Y DEPORTIVAS</v>
      </c>
      <c r="T121" s="2">
        <v>4000</v>
      </c>
      <c r="U121" s="2" t="s">
        <v>270</v>
      </c>
      <c r="V121" s="32">
        <v>4411</v>
      </c>
      <c r="W121" s="32" t="s">
        <v>187</v>
      </c>
      <c r="X121" s="41" t="e">
        <f>Plantilla!#REF!</f>
        <v>#REF!</v>
      </c>
      <c r="Y121" s="2" t="e">
        <f>Plantilla!#REF!</f>
        <v>#REF!</v>
      </c>
      <c r="Z121" s="42">
        <f>Plantilla!AD205</f>
        <v>0</v>
      </c>
      <c r="AA121" s="42" t="e">
        <f>Plantilla!#REF!</f>
        <v>#REF!</v>
      </c>
      <c r="AB121" s="42" t="e">
        <f>Plantilla!#REF!</f>
        <v>#REF!</v>
      </c>
    </row>
    <row r="122" spans="1:28" ht="15.75" customHeight="1" x14ac:dyDescent="0.3">
      <c r="A122" s="2" t="e">
        <f t="shared" si="1"/>
        <v>#REF!</v>
      </c>
      <c r="D122" s="2">
        <f>Plantilla!$M$18</f>
        <v>2</v>
      </c>
      <c r="E122" s="39" t="str">
        <f>Plantilla!$O$18</f>
        <v>DESARROLLO SOCIAL</v>
      </c>
      <c r="F122" s="2">
        <f>Plantilla!$M$19</f>
        <v>2.7</v>
      </c>
      <c r="G122" s="39" t="str">
        <f>Plantilla!$O$19</f>
        <v>OTROS ASUNTOS SOCIALES</v>
      </c>
      <c r="H122" s="2" t="str">
        <f>Plantilla!$M$20</f>
        <v>2.7.1</v>
      </c>
      <c r="I122" s="39" t="str">
        <f>Plantilla!$O$20</f>
        <v>OTROS ASUNTOS SOCIALES</v>
      </c>
      <c r="J122" s="2" t="str">
        <f>Plantilla!$M$17</f>
        <v>R</v>
      </c>
      <c r="K122" s="39" t="str">
        <f>Plantilla!$O$17</f>
        <v>Específicos</v>
      </c>
      <c r="L122" s="2" t="str">
        <f>Plantilla!$M$9</f>
        <v>017_25</v>
      </c>
      <c r="M122" s="2" t="str">
        <f>Plantilla!$O$9</f>
        <v>INSTITUTO DE ALTERNATIVAS PARA LOS JÓVENES (INDAJO)</v>
      </c>
      <c r="N122" s="2">
        <f>Plantilla!$M$21</f>
        <v>1</v>
      </c>
      <c r="O122" s="2" t="str">
        <f>Plantilla!$O$21</f>
        <v>CORRESPONSABILIDAD SOCIAL (TRANSVERSAL)</v>
      </c>
      <c r="P122" s="2" t="str">
        <f>Plantilla!$M$10</f>
        <v>042_25</v>
      </c>
      <c r="Q122" s="2" t="str">
        <f>Plantilla!$O$10</f>
        <v>INSTITUTO DE ALTERNATIVAS PARA LOS JÓVENES (INDAJO)</v>
      </c>
      <c r="R122" s="39" t="str">
        <f>Plantilla!$M$12</f>
        <v>060</v>
      </c>
      <c r="S122" s="2" t="str">
        <f>Plantilla!$O$12</f>
        <v>PROGRAMAS Y ACCIONES CULTURALES, RECREATIVOS Y DEPORTIVAS</v>
      </c>
      <c r="T122" s="2">
        <v>4000</v>
      </c>
      <c r="U122" s="2" t="s">
        <v>270</v>
      </c>
      <c r="V122" s="32">
        <v>4421</v>
      </c>
      <c r="W122" s="32" t="s">
        <v>188</v>
      </c>
      <c r="X122" s="41" t="e">
        <f>Plantilla!#REF!</f>
        <v>#REF!</v>
      </c>
      <c r="Y122" s="2" t="e">
        <f>Plantilla!#REF!</f>
        <v>#REF!</v>
      </c>
      <c r="Z122" s="42">
        <f>Plantilla!AD206</f>
        <v>0</v>
      </c>
      <c r="AA122" s="42" t="e">
        <f>Plantilla!#REF!</f>
        <v>#REF!</v>
      </c>
      <c r="AB122" s="42" t="e">
        <f>Plantilla!#REF!</f>
        <v>#REF!</v>
      </c>
    </row>
    <row r="123" spans="1:28" ht="15.75" customHeight="1" x14ac:dyDescent="0.3">
      <c r="A123" s="2" t="e">
        <f t="shared" si="1"/>
        <v>#REF!</v>
      </c>
      <c r="D123" s="2">
        <f>Plantilla!$M$18</f>
        <v>2</v>
      </c>
      <c r="E123" s="39" t="str">
        <f>Plantilla!$O$18</f>
        <v>DESARROLLO SOCIAL</v>
      </c>
      <c r="F123" s="2">
        <f>Plantilla!$M$19</f>
        <v>2.7</v>
      </c>
      <c r="G123" s="39" t="str">
        <f>Plantilla!$O$19</f>
        <v>OTROS ASUNTOS SOCIALES</v>
      </c>
      <c r="H123" s="2" t="str">
        <f>Plantilla!$M$20</f>
        <v>2.7.1</v>
      </c>
      <c r="I123" s="39" t="str">
        <f>Plantilla!$O$20</f>
        <v>OTROS ASUNTOS SOCIALES</v>
      </c>
      <c r="J123" s="2" t="str">
        <f>Plantilla!$M$17</f>
        <v>R</v>
      </c>
      <c r="K123" s="39" t="str">
        <f>Plantilla!$O$17</f>
        <v>Específicos</v>
      </c>
      <c r="L123" s="2" t="str">
        <f>Plantilla!$M$9</f>
        <v>017_25</v>
      </c>
      <c r="M123" s="2" t="str">
        <f>Plantilla!$O$9</f>
        <v>INSTITUTO DE ALTERNATIVAS PARA LOS JÓVENES (INDAJO)</v>
      </c>
      <c r="N123" s="2">
        <f>Plantilla!$M$21</f>
        <v>1</v>
      </c>
      <c r="O123" s="2" t="str">
        <f>Plantilla!$O$21</f>
        <v>CORRESPONSABILIDAD SOCIAL (TRANSVERSAL)</v>
      </c>
      <c r="P123" s="2" t="str">
        <f>Plantilla!$M$10</f>
        <v>042_25</v>
      </c>
      <c r="Q123" s="2" t="str">
        <f>Plantilla!$O$10</f>
        <v>INSTITUTO DE ALTERNATIVAS PARA LOS JÓVENES (INDAJO)</v>
      </c>
      <c r="R123" s="39" t="str">
        <f>Plantilla!$M$12</f>
        <v>060</v>
      </c>
      <c r="S123" s="2" t="str">
        <f>Plantilla!$O$12</f>
        <v>PROGRAMAS Y ACCIONES CULTURALES, RECREATIVOS Y DEPORTIVAS</v>
      </c>
      <c r="T123" s="2">
        <v>4000</v>
      </c>
      <c r="U123" s="2" t="s">
        <v>270</v>
      </c>
      <c r="V123" s="32">
        <v>4431</v>
      </c>
      <c r="W123" s="32" t="s">
        <v>189</v>
      </c>
      <c r="X123" s="41" t="e">
        <f>Plantilla!#REF!</f>
        <v>#REF!</v>
      </c>
      <c r="Y123" s="2" t="e">
        <f>Plantilla!#REF!</f>
        <v>#REF!</v>
      </c>
      <c r="Z123" s="42">
        <f>Plantilla!AD207</f>
        <v>0</v>
      </c>
      <c r="AA123" s="42" t="e">
        <f>Plantilla!#REF!</f>
        <v>#REF!</v>
      </c>
      <c r="AB123" s="42" t="e">
        <f>Plantilla!#REF!</f>
        <v>#REF!</v>
      </c>
    </row>
    <row r="124" spans="1:28" ht="15.75" customHeight="1" x14ac:dyDescent="0.3">
      <c r="A124" s="2" t="e">
        <f t="shared" si="1"/>
        <v>#REF!</v>
      </c>
      <c r="B124" s="2"/>
      <c r="C124" s="2"/>
      <c r="D124" s="2">
        <f>Plantilla!$M$18</f>
        <v>2</v>
      </c>
      <c r="E124" s="39" t="str">
        <f>Plantilla!$O$18</f>
        <v>DESARROLLO SOCIAL</v>
      </c>
      <c r="F124" s="2">
        <f>Plantilla!$M$19</f>
        <v>2.7</v>
      </c>
      <c r="G124" s="39" t="str">
        <f>Plantilla!$O$19</f>
        <v>OTROS ASUNTOS SOCIALES</v>
      </c>
      <c r="H124" s="2" t="str">
        <f>Plantilla!$M$20</f>
        <v>2.7.1</v>
      </c>
      <c r="I124" s="39" t="str">
        <f>Plantilla!$O$20</f>
        <v>OTROS ASUNTOS SOCIALES</v>
      </c>
      <c r="J124" s="2" t="str">
        <f>Plantilla!$M$17</f>
        <v>R</v>
      </c>
      <c r="K124" s="39" t="str">
        <f>Plantilla!$O$17</f>
        <v>Específicos</v>
      </c>
      <c r="L124" s="2" t="str">
        <f>Plantilla!$M$9</f>
        <v>017_25</v>
      </c>
      <c r="M124" s="2" t="str">
        <f>Plantilla!$O$9</f>
        <v>INSTITUTO DE ALTERNATIVAS PARA LOS JÓVENES (INDAJO)</v>
      </c>
      <c r="N124" s="2">
        <f>Plantilla!$M$21</f>
        <v>1</v>
      </c>
      <c r="O124" s="2" t="str">
        <f>Plantilla!$O$21</f>
        <v>CORRESPONSABILIDAD SOCIAL (TRANSVERSAL)</v>
      </c>
      <c r="P124" s="2" t="str">
        <f>Plantilla!$M$10</f>
        <v>042_25</v>
      </c>
      <c r="Q124" s="2" t="str">
        <f>Plantilla!$O$10</f>
        <v>INSTITUTO DE ALTERNATIVAS PARA LOS JÓVENES (INDAJO)</v>
      </c>
      <c r="R124" s="39" t="str">
        <f>Plantilla!$M$12</f>
        <v>060</v>
      </c>
      <c r="S124" s="2" t="str">
        <f>Plantilla!$O$12</f>
        <v>PROGRAMAS Y ACCIONES CULTURALES, RECREATIVOS Y DEPORTIVAS</v>
      </c>
      <c r="T124" s="2">
        <v>4000</v>
      </c>
      <c r="U124" s="2" t="s">
        <v>270</v>
      </c>
      <c r="V124" s="32">
        <v>4431</v>
      </c>
      <c r="W124" s="32" t="s">
        <v>189</v>
      </c>
      <c r="X124" s="41" t="e">
        <f>Plantilla!#REF!</f>
        <v>#REF!</v>
      </c>
      <c r="Y124" s="2" t="e">
        <f>Plantilla!#REF!</f>
        <v>#REF!</v>
      </c>
      <c r="Z124" s="42">
        <f>Plantilla!AD208</f>
        <v>0</v>
      </c>
      <c r="AA124" s="42" t="e">
        <f>Plantilla!#REF!</f>
        <v>#REF!</v>
      </c>
      <c r="AB124" s="42" t="e">
        <f>Plantilla!#REF!</f>
        <v>#REF!</v>
      </c>
    </row>
    <row r="125" spans="1:28" ht="15.75" customHeight="1" x14ac:dyDescent="0.3">
      <c r="A125" s="2" t="e">
        <f t="shared" si="1"/>
        <v>#REF!</v>
      </c>
      <c r="D125" s="2">
        <f>Plantilla!$M$18</f>
        <v>2</v>
      </c>
      <c r="E125" s="39" t="str">
        <f>Plantilla!$O$18</f>
        <v>DESARROLLO SOCIAL</v>
      </c>
      <c r="F125" s="2">
        <f>Plantilla!$M$19</f>
        <v>2.7</v>
      </c>
      <c r="G125" s="39" t="str">
        <f>Plantilla!$O$19</f>
        <v>OTROS ASUNTOS SOCIALES</v>
      </c>
      <c r="H125" s="2" t="str">
        <f>Plantilla!$M$20</f>
        <v>2.7.1</v>
      </c>
      <c r="I125" s="39" t="str">
        <f>Plantilla!$O$20</f>
        <v>OTROS ASUNTOS SOCIALES</v>
      </c>
      <c r="J125" s="2" t="str">
        <f>Plantilla!$M$17</f>
        <v>R</v>
      </c>
      <c r="K125" s="39" t="str">
        <f>Plantilla!$O$17</f>
        <v>Específicos</v>
      </c>
      <c r="L125" s="2" t="str">
        <f>Plantilla!$M$9</f>
        <v>017_25</v>
      </c>
      <c r="M125" s="2" t="str">
        <f>Plantilla!$O$9</f>
        <v>INSTITUTO DE ALTERNATIVAS PARA LOS JÓVENES (INDAJO)</v>
      </c>
      <c r="N125" s="2">
        <f>Plantilla!$M$21</f>
        <v>1</v>
      </c>
      <c r="O125" s="2" t="str">
        <f>Plantilla!$O$21</f>
        <v>CORRESPONSABILIDAD SOCIAL (TRANSVERSAL)</v>
      </c>
      <c r="P125" s="2" t="str">
        <f>Plantilla!$M$10</f>
        <v>042_25</v>
      </c>
      <c r="Q125" s="2" t="str">
        <f>Plantilla!$O$10</f>
        <v>INSTITUTO DE ALTERNATIVAS PARA LOS JÓVENES (INDAJO)</v>
      </c>
      <c r="R125" s="39" t="str">
        <f>Plantilla!$M$12</f>
        <v>060</v>
      </c>
      <c r="S125" s="2" t="str">
        <f>Plantilla!$O$12</f>
        <v>PROGRAMAS Y ACCIONES CULTURALES, RECREATIVOS Y DEPORTIVAS</v>
      </c>
      <c r="T125" s="2">
        <v>4000</v>
      </c>
      <c r="U125" s="2" t="s">
        <v>270</v>
      </c>
      <c r="V125" s="32">
        <v>4451</v>
      </c>
      <c r="W125" s="32" t="s">
        <v>190</v>
      </c>
      <c r="X125" s="41" t="e">
        <f>Plantilla!#REF!</f>
        <v>#REF!</v>
      </c>
      <c r="Y125" s="2" t="e">
        <f>Plantilla!#REF!</f>
        <v>#REF!</v>
      </c>
      <c r="Z125" s="42">
        <f>Plantilla!AD209</f>
        <v>0</v>
      </c>
      <c r="AA125" s="42" t="e">
        <f>Plantilla!#REF!</f>
        <v>#REF!</v>
      </c>
      <c r="AB125" s="42" t="e">
        <f>Plantilla!#REF!</f>
        <v>#REF!</v>
      </c>
    </row>
    <row r="126" spans="1:28" ht="15.75" customHeight="1" x14ac:dyDescent="0.3">
      <c r="A126" s="2" t="e">
        <f t="shared" si="1"/>
        <v>#REF!</v>
      </c>
      <c r="B126" s="2"/>
      <c r="C126" s="2"/>
      <c r="D126" s="2">
        <f>Plantilla!$M$18</f>
        <v>2</v>
      </c>
      <c r="E126" s="39" t="str">
        <f>Plantilla!$O$18</f>
        <v>DESARROLLO SOCIAL</v>
      </c>
      <c r="F126" s="2">
        <f>Plantilla!$M$19</f>
        <v>2.7</v>
      </c>
      <c r="G126" s="39" t="str">
        <f>Plantilla!$O$19</f>
        <v>OTROS ASUNTOS SOCIALES</v>
      </c>
      <c r="H126" s="2" t="str">
        <f>Plantilla!$M$20</f>
        <v>2.7.1</v>
      </c>
      <c r="I126" s="39" t="str">
        <f>Plantilla!$O$20</f>
        <v>OTROS ASUNTOS SOCIALES</v>
      </c>
      <c r="J126" s="2" t="str">
        <f>Plantilla!$M$17</f>
        <v>R</v>
      </c>
      <c r="K126" s="39" t="str">
        <f>Plantilla!$O$17</f>
        <v>Específicos</v>
      </c>
      <c r="L126" s="2" t="str">
        <f>Plantilla!$M$9</f>
        <v>017_25</v>
      </c>
      <c r="M126" s="2" t="str">
        <f>Plantilla!$O$9</f>
        <v>INSTITUTO DE ALTERNATIVAS PARA LOS JÓVENES (INDAJO)</v>
      </c>
      <c r="N126" s="2">
        <f>Plantilla!$M$21</f>
        <v>1</v>
      </c>
      <c r="O126" s="2" t="str">
        <f>Plantilla!$O$21</f>
        <v>CORRESPONSABILIDAD SOCIAL (TRANSVERSAL)</v>
      </c>
      <c r="P126" s="2" t="str">
        <f>Plantilla!$M$10</f>
        <v>042_25</v>
      </c>
      <c r="Q126" s="2" t="str">
        <f>Plantilla!$O$10</f>
        <v>INSTITUTO DE ALTERNATIVAS PARA LOS JÓVENES (INDAJO)</v>
      </c>
      <c r="R126" s="39" t="str">
        <f>Plantilla!$M$12</f>
        <v>060</v>
      </c>
      <c r="S126" s="2" t="str">
        <f>Plantilla!$O$12</f>
        <v>PROGRAMAS Y ACCIONES CULTURALES, RECREATIVOS Y DEPORTIVAS</v>
      </c>
      <c r="T126" s="2">
        <v>4001</v>
      </c>
      <c r="U126" s="2" t="s">
        <v>270</v>
      </c>
      <c r="V126" s="32">
        <v>4451</v>
      </c>
      <c r="W126" s="32" t="s">
        <v>190</v>
      </c>
      <c r="X126" s="41" t="e">
        <f>Plantilla!#REF!</f>
        <v>#REF!</v>
      </c>
      <c r="Y126" s="2" t="e">
        <f>Plantilla!#REF!</f>
        <v>#REF!</v>
      </c>
      <c r="Z126" s="42">
        <f>Plantilla!AD210</f>
        <v>0</v>
      </c>
      <c r="AA126" s="42" t="e">
        <f>Plantilla!#REF!</f>
        <v>#REF!</v>
      </c>
      <c r="AB126" s="42" t="e">
        <f>Plantilla!#REF!</f>
        <v>#REF!</v>
      </c>
    </row>
    <row r="127" spans="1:28" ht="15.75" customHeight="1" x14ac:dyDescent="0.3">
      <c r="A127" s="2" t="e">
        <f t="shared" si="1"/>
        <v>#REF!</v>
      </c>
      <c r="B127" s="2"/>
      <c r="C127" s="2"/>
      <c r="D127" s="2">
        <f>Plantilla!$M$18</f>
        <v>2</v>
      </c>
      <c r="E127" s="39" t="str">
        <f>Plantilla!$O$18</f>
        <v>DESARROLLO SOCIAL</v>
      </c>
      <c r="F127" s="2">
        <f>Plantilla!$M$19</f>
        <v>2.7</v>
      </c>
      <c r="G127" s="39" t="str">
        <f>Plantilla!$O$19</f>
        <v>OTROS ASUNTOS SOCIALES</v>
      </c>
      <c r="H127" s="2" t="str">
        <f>Plantilla!$M$20</f>
        <v>2.7.1</v>
      </c>
      <c r="I127" s="39" t="str">
        <f>Plantilla!$O$20</f>
        <v>OTROS ASUNTOS SOCIALES</v>
      </c>
      <c r="J127" s="2" t="str">
        <f>Plantilla!$M$17</f>
        <v>R</v>
      </c>
      <c r="K127" s="39" t="str">
        <f>Plantilla!$O$17</f>
        <v>Específicos</v>
      </c>
      <c r="L127" s="2" t="str">
        <f>Plantilla!$M$9</f>
        <v>017_25</v>
      </c>
      <c r="M127" s="2" t="str">
        <f>Plantilla!$O$9</f>
        <v>INSTITUTO DE ALTERNATIVAS PARA LOS JÓVENES (INDAJO)</v>
      </c>
      <c r="N127" s="2">
        <f>Plantilla!$M$21</f>
        <v>1</v>
      </c>
      <c r="O127" s="2" t="str">
        <f>Plantilla!$O$21</f>
        <v>CORRESPONSABILIDAD SOCIAL (TRANSVERSAL)</v>
      </c>
      <c r="P127" s="2" t="str">
        <f>Plantilla!$M$10</f>
        <v>042_25</v>
      </c>
      <c r="Q127" s="2" t="str">
        <f>Plantilla!$O$10</f>
        <v>INSTITUTO DE ALTERNATIVAS PARA LOS JÓVENES (INDAJO)</v>
      </c>
      <c r="R127" s="39" t="str">
        <f>Plantilla!$M$12</f>
        <v>060</v>
      </c>
      <c r="S127" s="2" t="str">
        <f>Plantilla!$O$12</f>
        <v>PROGRAMAS Y ACCIONES CULTURALES, RECREATIVOS Y DEPORTIVAS</v>
      </c>
      <c r="T127" s="2">
        <v>4002</v>
      </c>
      <c r="U127" s="2" t="s">
        <v>270</v>
      </c>
      <c r="V127" s="32">
        <v>4451</v>
      </c>
      <c r="W127" s="32" t="s">
        <v>190</v>
      </c>
      <c r="X127" s="41" t="e">
        <f>Plantilla!#REF!</f>
        <v>#REF!</v>
      </c>
      <c r="Y127" s="2" t="e">
        <f>Plantilla!#REF!</f>
        <v>#REF!</v>
      </c>
      <c r="Z127" s="42">
        <f>Plantilla!AD211</f>
        <v>0</v>
      </c>
      <c r="AA127" s="42" t="e">
        <f>Plantilla!#REF!</f>
        <v>#REF!</v>
      </c>
      <c r="AB127" s="42" t="e">
        <f>Plantilla!#REF!</f>
        <v>#REF!</v>
      </c>
    </row>
    <row r="128" spans="1:28" ht="15.75" customHeight="1" x14ac:dyDescent="0.3">
      <c r="A128" s="2" t="e">
        <f t="shared" si="1"/>
        <v>#REF!</v>
      </c>
      <c r="B128" s="2"/>
      <c r="C128" s="2"/>
      <c r="D128" s="2">
        <f>Plantilla!$M$18</f>
        <v>2</v>
      </c>
      <c r="E128" s="39" t="str">
        <f>Plantilla!$O$18</f>
        <v>DESARROLLO SOCIAL</v>
      </c>
      <c r="F128" s="2">
        <f>Plantilla!$M$19</f>
        <v>2.7</v>
      </c>
      <c r="G128" s="39" t="str">
        <f>Plantilla!$O$19</f>
        <v>OTROS ASUNTOS SOCIALES</v>
      </c>
      <c r="H128" s="2" t="str">
        <f>Plantilla!$M$20</f>
        <v>2.7.1</v>
      </c>
      <c r="I128" s="39" t="str">
        <f>Plantilla!$O$20</f>
        <v>OTROS ASUNTOS SOCIALES</v>
      </c>
      <c r="J128" s="2" t="str">
        <f>Plantilla!$M$17</f>
        <v>R</v>
      </c>
      <c r="K128" s="39" t="str">
        <f>Plantilla!$O$17</f>
        <v>Específicos</v>
      </c>
      <c r="L128" s="2" t="str">
        <f>Plantilla!$M$9</f>
        <v>017_25</v>
      </c>
      <c r="M128" s="2" t="str">
        <f>Plantilla!$O$9</f>
        <v>INSTITUTO DE ALTERNATIVAS PARA LOS JÓVENES (INDAJO)</v>
      </c>
      <c r="N128" s="2">
        <f>Plantilla!$M$21</f>
        <v>1</v>
      </c>
      <c r="O128" s="2" t="str">
        <f>Plantilla!$O$21</f>
        <v>CORRESPONSABILIDAD SOCIAL (TRANSVERSAL)</v>
      </c>
      <c r="P128" s="2" t="str">
        <f>Plantilla!$M$10</f>
        <v>042_25</v>
      </c>
      <c r="Q128" s="2" t="str">
        <f>Plantilla!$O$10</f>
        <v>INSTITUTO DE ALTERNATIVAS PARA LOS JÓVENES (INDAJO)</v>
      </c>
      <c r="R128" s="39" t="str">
        <f>Plantilla!$M$12</f>
        <v>060</v>
      </c>
      <c r="S128" s="2" t="str">
        <f>Plantilla!$O$12</f>
        <v>PROGRAMAS Y ACCIONES CULTURALES, RECREATIVOS Y DEPORTIVAS</v>
      </c>
      <c r="T128" s="2">
        <v>4003</v>
      </c>
      <c r="U128" s="2" t="s">
        <v>270</v>
      </c>
      <c r="V128" s="32">
        <v>4451</v>
      </c>
      <c r="W128" s="32" t="s">
        <v>190</v>
      </c>
      <c r="X128" s="41" t="e">
        <f>Plantilla!#REF!</f>
        <v>#REF!</v>
      </c>
      <c r="Y128" s="2" t="e">
        <f>Plantilla!#REF!</f>
        <v>#REF!</v>
      </c>
      <c r="Z128" s="42">
        <f>Plantilla!AD212</f>
        <v>0</v>
      </c>
      <c r="AA128" s="42" t="e">
        <f>Plantilla!#REF!</f>
        <v>#REF!</v>
      </c>
      <c r="AB128" s="42" t="e">
        <f>Plantilla!#REF!</f>
        <v>#REF!</v>
      </c>
    </row>
    <row r="129" spans="1:28" ht="15.75" customHeight="1" x14ac:dyDescent="0.3">
      <c r="A129" s="2" t="e">
        <f t="shared" si="1"/>
        <v>#REF!</v>
      </c>
      <c r="B129" s="2"/>
      <c r="C129" s="2"/>
      <c r="D129" s="2">
        <f>Plantilla!$M$18</f>
        <v>2</v>
      </c>
      <c r="E129" s="39" t="str">
        <f>Plantilla!$O$18</f>
        <v>DESARROLLO SOCIAL</v>
      </c>
      <c r="F129" s="2">
        <f>Plantilla!$M$19</f>
        <v>2.7</v>
      </c>
      <c r="G129" s="39" t="str">
        <f>Plantilla!$O$19</f>
        <v>OTROS ASUNTOS SOCIALES</v>
      </c>
      <c r="H129" s="2" t="str">
        <f>Plantilla!$M$20</f>
        <v>2.7.1</v>
      </c>
      <c r="I129" s="39" t="str">
        <f>Plantilla!$O$20</f>
        <v>OTROS ASUNTOS SOCIALES</v>
      </c>
      <c r="J129" s="2" t="str">
        <f>Plantilla!$M$17</f>
        <v>R</v>
      </c>
      <c r="K129" s="39" t="str">
        <f>Plantilla!$O$17</f>
        <v>Específicos</v>
      </c>
      <c r="L129" s="2" t="str">
        <f>Plantilla!$M$9</f>
        <v>017_25</v>
      </c>
      <c r="M129" s="2" t="str">
        <f>Plantilla!$O$9</f>
        <v>INSTITUTO DE ALTERNATIVAS PARA LOS JÓVENES (INDAJO)</v>
      </c>
      <c r="N129" s="2">
        <f>Plantilla!$M$21</f>
        <v>1</v>
      </c>
      <c r="O129" s="2" t="str">
        <f>Plantilla!$O$21</f>
        <v>CORRESPONSABILIDAD SOCIAL (TRANSVERSAL)</v>
      </c>
      <c r="P129" s="2" t="str">
        <f>Plantilla!$M$10</f>
        <v>042_25</v>
      </c>
      <c r="Q129" s="2" t="str">
        <f>Plantilla!$O$10</f>
        <v>INSTITUTO DE ALTERNATIVAS PARA LOS JÓVENES (INDAJO)</v>
      </c>
      <c r="R129" s="39" t="str">
        <f>Plantilla!$M$12</f>
        <v>060</v>
      </c>
      <c r="S129" s="2" t="str">
        <f>Plantilla!$O$12</f>
        <v>PROGRAMAS Y ACCIONES CULTURALES, RECREATIVOS Y DEPORTIVAS</v>
      </c>
      <c r="T129" s="2">
        <v>4004</v>
      </c>
      <c r="U129" s="2" t="s">
        <v>270</v>
      </c>
      <c r="V129" s="32">
        <v>4451</v>
      </c>
      <c r="W129" s="32" t="s">
        <v>190</v>
      </c>
      <c r="X129" s="41" t="e">
        <f>Plantilla!#REF!</f>
        <v>#REF!</v>
      </c>
      <c r="Y129" s="2" t="e">
        <f>Plantilla!#REF!</f>
        <v>#REF!</v>
      </c>
      <c r="Z129" s="42">
        <f>Plantilla!AD213</f>
        <v>0</v>
      </c>
      <c r="AA129" s="42" t="e">
        <f>Plantilla!#REF!</f>
        <v>#REF!</v>
      </c>
      <c r="AB129" s="42" t="e">
        <f>Plantilla!#REF!</f>
        <v>#REF!</v>
      </c>
    </row>
    <row r="130" spans="1:28" ht="15.75" customHeight="1" x14ac:dyDescent="0.3">
      <c r="A130" s="2" t="e">
        <f t="shared" si="1"/>
        <v>#REF!</v>
      </c>
      <c r="B130" s="2"/>
      <c r="C130" s="2"/>
      <c r="D130" s="2">
        <f>Plantilla!$M$18</f>
        <v>2</v>
      </c>
      <c r="E130" s="39" t="str">
        <f>Plantilla!$O$18</f>
        <v>DESARROLLO SOCIAL</v>
      </c>
      <c r="F130" s="2">
        <f>Plantilla!$M$19</f>
        <v>2.7</v>
      </c>
      <c r="G130" s="39" t="str">
        <f>Plantilla!$O$19</f>
        <v>OTROS ASUNTOS SOCIALES</v>
      </c>
      <c r="H130" s="2" t="str">
        <f>Plantilla!$M$20</f>
        <v>2.7.1</v>
      </c>
      <c r="I130" s="39" t="str">
        <f>Plantilla!$O$20</f>
        <v>OTROS ASUNTOS SOCIALES</v>
      </c>
      <c r="J130" s="2" t="str">
        <f>Plantilla!$M$17</f>
        <v>R</v>
      </c>
      <c r="K130" s="39" t="str">
        <f>Plantilla!$O$17</f>
        <v>Específicos</v>
      </c>
      <c r="L130" s="2" t="str">
        <f>Plantilla!$M$9</f>
        <v>017_25</v>
      </c>
      <c r="M130" s="2" t="str">
        <f>Plantilla!$O$9</f>
        <v>INSTITUTO DE ALTERNATIVAS PARA LOS JÓVENES (INDAJO)</v>
      </c>
      <c r="N130" s="2">
        <f>Plantilla!$M$21</f>
        <v>1</v>
      </c>
      <c r="O130" s="2" t="str">
        <f>Plantilla!$O$21</f>
        <v>CORRESPONSABILIDAD SOCIAL (TRANSVERSAL)</v>
      </c>
      <c r="P130" s="2" t="str">
        <f>Plantilla!$M$10</f>
        <v>042_25</v>
      </c>
      <c r="Q130" s="2" t="str">
        <f>Plantilla!$O$10</f>
        <v>INSTITUTO DE ALTERNATIVAS PARA LOS JÓVENES (INDAJO)</v>
      </c>
      <c r="R130" s="39" t="str">
        <f>Plantilla!$M$12</f>
        <v>060</v>
      </c>
      <c r="S130" s="2" t="str">
        <f>Plantilla!$O$12</f>
        <v>PROGRAMAS Y ACCIONES CULTURALES, RECREATIVOS Y DEPORTIVAS</v>
      </c>
      <c r="T130" s="2">
        <v>4005</v>
      </c>
      <c r="U130" s="2" t="s">
        <v>270</v>
      </c>
      <c r="V130" s="32">
        <v>4451</v>
      </c>
      <c r="W130" s="32" t="s">
        <v>190</v>
      </c>
      <c r="X130" s="41" t="e">
        <f>Plantilla!#REF!</f>
        <v>#REF!</v>
      </c>
      <c r="Y130" s="2" t="e">
        <f>Plantilla!#REF!</f>
        <v>#REF!</v>
      </c>
      <c r="Z130" s="42">
        <f>Plantilla!AD214</f>
        <v>0</v>
      </c>
      <c r="AA130" s="42" t="e">
        <f>Plantilla!#REF!</f>
        <v>#REF!</v>
      </c>
      <c r="AB130" s="42" t="e">
        <f>Plantilla!#REF!</f>
        <v>#REF!</v>
      </c>
    </row>
    <row r="131" spans="1:28" ht="15.75" customHeight="1" x14ac:dyDescent="0.3">
      <c r="A131" s="2" t="e">
        <f t="shared" si="1"/>
        <v>#REF!</v>
      </c>
      <c r="D131" s="2">
        <f>Plantilla!$M$18</f>
        <v>2</v>
      </c>
      <c r="E131" s="39" t="str">
        <f>Plantilla!$O$18</f>
        <v>DESARROLLO SOCIAL</v>
      </c>
      <c r="F131" s="2">
        <f>Plantilla!$M$19</f>
        <v>2.7</v>
      </c>
      <c r="G131" s="39" t="str">
        <f>Plantilla!$O$19</f>
        <v>OTROS ASUNTOS SOCIALES</v>
      </c>
      <c r="H131" s="2" t="str">
        <f>Plantilla!$M$20</f>
        <v>2.7.1</v>
      </c>
      <c r="I131" s="39" t="str">
        <f>Plantilla!$O$20</f>
        <v>OTROS ASUNTOS SOCIALES</v>
      </c>
      <c r="J131" s="2" t="str">
        <f>Plantilla!$M$17</f>
        <v>R</v>
      </c>
      <c r="K131" s="39" t="str">
        <f>Plantilla!$O$17</f>
        <v>Específicos</v>
      </c>
      <c r="L131" s="2" t="str">
        <f>Plantilla!$M$9</f>
        <v>017_25</v>
      </c>
      <c r="M131" s="2" t="str">
        <f>Plantilla!$O$9</f>
        <v>INSTITUTO DE ALTERNATIVAS PARA LOS JÓVENES (INDAJO)</v>
      </c>
      <c r="N131" s="2">
        <f>Plantilla!$M$21</f>
        <v>1</v>
      </c>
      <c r="O131" s="2" t="str">
        <f>Plantilla!$O$21</f>
        <v>CORRESPONSABILIDAD SOCIAL (TRANSVERSAL)</v>
      </c>
      <c r="P131" s="2" t="str">
        <f>Plantilla!$M$10</f>
        <v>042_25</v>
      </c>
      <c r="Q131" s="2" t="str">
        <f>Plantilla!$O$10</f>
        <v>INSTITUTO DE ALTERNATIVAS PARA LOS JÓVENES (INDAJO)</v>
      </c>
      <c r="R131" s="39" t="str">
        <f>Plantilla!$M$12</f>
        <v>060</v>
      </c>
      <c r="S131" s="2" t="str">
        <f>Plantilla!$O$12</f>
        <v>PROGRAMAS Y ACCIONES CULTURALES, RECREATIVOS Y DEPORTIVAS</v>
      </c>
      <c r="T131" s="2">
        <v>4000</v>
      </c>
      <c r="U131" s="2" t="s">
        <v>270</v>
      </c>
      <c r="V131" s="32">
        <v>4461</v>
      </c>
      <c r="W131" s="32" t="s">
        <v>191</v>
      </c>
      <c r="X131" s="41" t="e">
        <f>Plantilla!#REF!</f>
        <v>#REF!</v>
      </c>
      <c r="Y131" s="2" t="e">
        <f>Plantilla!#REF!</f>
        <v>#REF!</v>
      </c>
      <c r="Z131" s="42">
        <f>Plantilla!AD215</f>
        <v>0</v>
      </c>
      <c r="AA131" s="42" t="e">
        <f>Plantilla!#REF!</f>
        <v>#REF!</v>
      </c>
      <c r="AB131" s="42" t="e">
        <f>Plantilla!#REF!</f>
        <v>#REF!</v>
      </c>
    </row>
    <row r="132" spans="1:28" ht="15.75" customHeight="1" x14ac:dyDescent="0.3">
      <c r="A132" s="2" t="e">
        <f t="shared" si="1"/>
        <v>#REF!</v>
      </c>
      <c r="D132" s="2">
        <f>Plantilla!$M$18</f>
        <v>2</v>
      </c>
      <c r="E132" s="39" t="str">
        <f>Plantilla!$O$18</f>
        <v>DESARROLLO SOCIAL</v>
      </c>
      <c r="F132" s="2">
        <f>Plantilla!$M$19</f>
        <v>2.7</v>
      </c>
      <c r="G132" s="39" t="str">
        <f>Plantilla!$O$19</f>
        <v>OTROS ASUNTOS SOCIALES</v>
      </c>
      <c r="H132" s="2" t="str">
        <f>Plantilla!$M$20</f>
        <v>2.7.1</v>
      </c>
      <c r="I132" s="39" t="str">
        <f>Plantilla!$O$20</f>
        <v>OTROS ASUNTOS SOCIALES</v>
      </c>
      <c r="J132" s="2" t="str">
        <f>Plantilla!$M$17</f>
        <v>R</v>
      </c>
      <c r="K132" s="39" t="str">
        <f>Plantilla!$O$17</f>
        <v>Específicos</v>
      </c>
      <c r="L132" s="2" t="str">
        <f>Plantilla!$M$9</f>
        <v>017_25</v>
      </c>
      <c r="M132" s="2" t="str">
        <f>Plantilla!$O$9</f>
        <v>INSTITUTO DE ALTERNATIVAS PARA LOS JÓVENES (INDAJO)</v>
      </c>
      <c r="N132" s="2">
        <f>Plantilla!$M$21</f>
        <v>1</v>
      </c>
      <c r="O132" s="2" t="str">
        <f>Plantilla!$O$21</f>
        <v>CORRESPONSABILIDAD SOCIAL (TRANSVERSAL)</v>
      </c>
      <c r="P132" s="2" t="str">
        <f>Plantilla!$M$10</f>
        <v>042_25</v>
      </c>
      <c r="Q132" s="2" t="str">
        <f>Plantilla!$O$10</f>
        <v>INSTITUTO DE ALTERNATIVAS PARA LOS JÓVENES (INDAJO)</v>
      </c>
      <c r="R132" s="39" t="str">
        <f>Plantilla!$M$12</f>
        <v>060</v>
      </c>
      <c r="S132" s="2" t="str">
        <f>Plantilla!$O$12</f>
        <v>PROGRAMAS Y ACCIONES CULTURALES, RECREATIVOS Y DEPORTIVAS</v>
      </c>
      <c r="T132" s="2">
        <v>4000</v>
      </c>
      <c r="U132" s="2" t="s">
        <v>270</v>
      </c>
      <c r="V132" s="32">
        <v>4481</v>
      </c>
      <c r="W132" s="32" t="s">
        <v>192</v>
      </c>
      <c r="X132" s="41" t="e">
        <f>Plantilla!#REF!</f>
        <v>#REF!</v>
      </c>
      <c r="Y132" s="2" t="e">
        <f>Plantilla!#REF!</f>
        <v>#REF!</v>
      </c>
      <c r="Z132" s="42">
        <f>Plantilla!AD216</f>
        <v>0</v>
      </c>
      <c r="AA132" s="42" t="e">
        <f>Plantilla!#REF!</f>
        <v>#REF!</v>
      </c>
      <c r="AB132" s="42" t="e">
        <f>Plantilla!#REF!</f>
        <v>#REF!</v>
      </c>
    </row>
    <row r="133" spans="1:28" ht="15.75" customHeight="1" x14ac:dyDescent="0.3">
      <c r="A133" s="2" t="e">
        <f t="shared" si="1"/>
        <v>#REF!</v>
      </c>
      <c r="D133" s="2">
        <f>Plantilla!$M$18</f>
        <v>2</v>
      </c>
      <c r="E133" s="39" t="str">
        <f>Plantilla!$O$18</f>
        <v>DESARROLLO SOCIAL</v>
      </c>
      <c r="F133" s="2">
        <f>Plantilla!$M$19</f>
        <v>2.7</v>
      </c>
      <c r="G133" s="39" t="str">
        <f>Plantilla!$O$19</f>
        <v>OTROS ASUNTOS SOCIALES</v>
      </c>
      <c r="H133" s="2" t="str">
        <f>Plantilla!$M$20</f>
        <v>2.7.1</v>
      </c>
      <c r="I133" s="39" t="str">
        <f>Plantilla!$O$20</f>
        <v>OTROS ASUNTOS SOCIALES</v>
      </c>
      <c r="J133" s="2" t="str">
        <f>Plantilla!$M$17</f>
        <v>R</v>
      </c>
      <c r="K133" s="39" t="str">
        <f>Plantilla!$O$17</f>
        <v>Específicos</v>
      </c>
      <c r="L133" s="2" t="str">
        <f>Plantilla!$M$9</f>
        <v>017_25</v>
      </c>
      <c r="M133" s="2" t="str">
        <f>Plantilla!$O$9</f>
        <v>INSTITUTO DE ALTERNATIVAS PARA LOS JÓVENES (INDAJO)</v>
      </c>
      <c r="N133" s="2">
        <f>Plantilla!$M$21</f>
        <v>1</v>
      </c>
      <c r="O133" s="2" t="str">
        <f>Plantilla!$O$21</f>
        <v>CORRESPONSABILIDAD SOCIAL (TRANSVERSAL)</v>
      </c>
      <c r="P133" s="2" t="str">
        <f>Plantilla!$M$10</f>
        <v>042_25</v>
      </c>
      <c r="Q133" s="2" t="str">
        <f>Plantilla!$O$10</f>
        <v>INSTITUTO DE ALTERNATIVAS PARA LOS JÓVENES (INDAJO)</v>
      </c>
      <c r="R133" s="39" t="str">
        <f>Plantilla!$M$12</f>
        <v>060</v>
      </c>
      <c r="S133" s="2" t="str">
        <f>Plantilla!$O$12</f>
        <v>PROGRAMAS Y ACCIONES CULTURALES, RECREATIVOS Y DEPORTIVAS</v>
      </c>
      <c r="T133" s="2">
        <v>5000</v>
      </c>
      <c r="U133" s="2" t="s">
        <v>260</v>
      </c>
      <c r="V133" s="32">
        <v>5111</v>
      </c>
      <c r="W133" s="32" t="s">
        <v>194</v>
      </c>
      <c r="X133" s="41" t="e">
        <f>Plantilla!#REF!</f>
        <v>#REF!</v>
      </c>
      <c r="Y133" s="2" t="e">
        <f>Plantilla!#REF!</f>
        <v>#REF!</v>
      </c>
      <c r="Z133" s="42">
        <f>Plantilla!AD217</f>
        <v>0</v>
      </c>
      <c r="AA133" s="42" t="e">
        <f>Plantilla!#REF!</f>
        <v>#REF!</v>
      </c>
      <c r="AB133" s="42" t="e">
        <f>Plantilla!#REF!</f>
        <v>#REF!</v>
      </c>
    </row>
    <row r="134" spans="1:28" ht="15.75" customHeight="1" x14ac:dyDescent="0.3">
      <c r="A134" s="2" t="e">
        <f t="shared" si="1"/>
        <v>#REF!</v>
      </c>
      <c r="D134" s="2">
        <f>Plantilla!$M$18</f>
        <v>2</v>
      </c>
      <c r="E134" s="39" t="str">
        <f>Plantilla!$O$18</f>
        <v>DESARROLLO SOCIAL</v>
      </c>
      <c r="F134" s="2">
        <f>Plantilla!$M$19</f>
        <v>2.7</v>
      </c>
      <c r="G134" s="39" t="str">
        <f>Plantilla!$O$19</f>
        <v>OTROS ASUNTOS SOCIALES</v>
      </c>
      <c r="H134" s="2" t="str">
        <f>Plantilla!$M$20</f>
        <v>2.7.1</v>
      </c>
      <c r="I134" s="39" t="str">
        <f>Plantilla!$O$20</f>
        <v>OTROS ASUNTOS SOCIALES</v>
      </c>
      <c r="J134" s="2" t="str">
        <f>Plantilla!$M$17</f>
        <v>R</v>
      </c>
      <c r="K134" s="39" t="str">
        <f>Plantilla!$O$17</f>
        <v>Específicos</v>
      </c>
      <c r="L134" s="2" t="str">
        <f>Plantilla!$M$9</f>
        <v>017_25</v>
      </c>
      <c r="M134" s="2" t="str">
        <f>Plantilla!$O$9</f>
        <v>INSTITUTO DE ALTERNATIVAS PARA LOS JÓVENES (INDAJO)</v>
      </c>
      <c r="N134" s="2">
        <f>Plantilla!$M$21</f>
        <v>1</v>
      </c>
      <c r="O134" s="2" t="str">
        <f>Plantilla!$O$21</f>
        <v>CORRESPONSABILIDAD SOCIAL (TRANSVERSAL)</v>
      </c>
      <c r="P134" s="2" t="str">
        <f>Plantilla!$M$10</f>
        <v>042_25</v>
      </c>
      <c r="Q134" s="2" t="str">
        <f>Plantilla!$O$10</f>
        <v>INSTITUTO DE ALTERNATIVAS PARA LOS JÓVENES (INDAJO)</v>
      </c>
      <c r="R134" s="39" t="str">
        <f>Plantilla!$M$12</f>
        <v>060</v>
      </c>
      <c r="S134" s="2" t="str">
        <f>Plantilla!$O$12</f>
        <v>PROGRAMAS Y ACCIONES CULTURALES, RECREATIVOS Y DEPORTIVAS</v>
      </c>
      <c r="T134" s="2">
        <v>5000</v>
      </c>
      <c r="U134" s="2" t="s">
        <v>260</v>
      </c>
      <c r="V134" s="32">
        <v>5121</v>
      </c>
      <c r="W134" s="32" t="s">
        <v>195</v>
      </c>
      <c r="X134" s="41" t="e">
        <f>Plantilla!#REF!</f>
        <v>#REF!</v>
      </c>
      <c r="Y134" s="2" t="e">
        <f>Plantilla!#REF!</f>
        <v>#REF!</v>
      </c>
      <c r="Z134" s="42">
        <f>Plantilla!AD218</f>
        <v>0</v>
      </c>
      <c r="AA134" s="42" t="e">
        <f>Plantilla!#REF!</f>
        <v>#REF!</v>
      </c>
      <c r="AB134" s="42" t="e">
        <f>Plantilla!#REF!</f>
        <v>#REF!</v>
      </c>
    </row>
    <row r="135" spans="1:28" ht="15.75" customHeight="1" x14ac:dyDescent="0.3">
      <c r="A135" s="2" t="e">
        <f t="shared" si="1"/>
        <v>#REF!</v>
      </c>
      <c r="D135" s="2">
        <f>Plantilla!$M$18</f>
        <v>2</v>
      </c>
      <c r="E135" s="39" t="str">
        <f>Plantilla!$O$18</f>
        <v>DESARROLLO SOCIAL</v>
      </c>
      <c r="F135" s="2">
        <f>Plantilla!$M$19</f>
        <v>2.7</v>
      </c>
      <c r="G135" s="39" t="str">
        <f>Plantilla!$O$19</f>
        <v>OTROS ASUNTOS SOCIALES</v>
      </c>
      <c r="H135" s="2" t="str">
        <f>Plantilla!$M$20</f>
        <v>2.7.1</v>
      </c>
      <c r="I135" s="39" t="str">
        <f>Plantilla!$O$20</f>
        <v>OTROS ASUNTOS SOCIALES</v>
      </c>
      <c r="J135" s="2" t="str">
        <f>Plantilla!$M$17</f>
        <v>R</v>
      </c>
      <c r="K135" s="39" t="str">
        <f>Plantilla!$O$17</f>
        <v>Específicos</v>
      </c>
      <c r="L135" s="2" t="str">
        <f>Plantilla!$M$9</f>
        <v>017_25</v>
      </c>
      <c r="M135" s="2" t="str">
        <f>Plantilla!$O$9</f>
        <v>INSTITUTO DE ALTERNATIVAS PARA LOS JÓVENES (INDAJO)</v>
      </c>
      <c r="N135" s="2">
        <f>Plantilla!$M$21</f>
        <v>1</v>
      </c>
      <c r="O135" s="2" t="str">
        <f>Plantilla!$O$21</f>
        <v>CORRESPONSABILIDAD SOCIAL (TRANSVERSAL)</v>
      </c>
      <c r="P135" s="2" t="str">
        <f>Plantilla!$M$10</f>
        <v>042_25</v>
      </c>
      <c r="Q135" s="2" t="str">
        <f>Plantilla!$O$10</f>
        <v>INSTITUTO DE ALTERNATIVAS PARA LOS JÓVENES (INDAJO)</v>
      </c>
      <c r="R135" s="39" t="str">
        <f>Plantilla!$M$12</f>
        <v>060</v>
      </c>
      <c r="S135" s="2" t="str">
        <f>Plantilla!$O$12</f>
        <v>PROGRAMAS Y ACCIONES CULTURALES, RECREATIVOS Y DEPORTIVAS</v>
      </c>
      <c r="T135" s="2">
        <v>5000</v>
      </c>
      <c r="U135" s="2" t="s">
        <v>260</v>
      </c>
      <c r="V135" s="32">
        <v>5131</v>
      </c>
      <c r="W135" s="32" t="s">
        <v>196</v>
      </c>
      <c r="X135" s="41" t="e">
        <f>Plantilla!#REF!</f>
        <v>#REF!</v>
      </c>
      <c r="Y135" s="2" t="e">
        <f>Plantilla!#REF!</f>
        <v>#REF!</v>
      </c>
      <c r="Z135" s="42">
        <f>Plantilla!AD219</f>
        <v>0</v>
      </c>
      <c r="AA135" s="42" t="e">
        <f>Plantilla!#REF!</f>
        <v>#REF!</v>
      </c>
      <c r="AB135" s="42" t="e">
        <f>Plantilla!#REF!</f>
        <v>#REF!</v>
      </c>
    </row>
    <row r="136" spans="1:28" ht="15.75" customHeight="1" x14ac:dyDescent="0.3">
      <c r="A136" s="2" t="e">
        <f t="shared" si="1"/>
        <v>#REF!</v>
      </c>
      <c r="D136" s="2">
        <f>Plantilla!$M$18</f>
        <v>2</v>
      </c>
      <c r="E136" s="39" t="str">
        <f>Plantilla!$O$18</f>
        <v>DESARROLLO SOCIAL</v>
      </c>
      <c r="F136" s="2">
        <f>Plantilla!$M$19</f>
        <v>2.7</v>
      </c>
      <c r="G136" s="39" t="str">
        <f>Plantilla!$O$19</f>
        <v>OTROS ASUNTOS SOCIALES</v>
      </c>
      <c r="H136" s="2" t="str">
        <f>Plantilla!$M$20</f>
        <v>2.7.1</v>
      </c>
      <c r="I136" s="39" t="str">
        <f>Plantilla!$O$20</f>
        <v>OTROS ASUNTOS SOCIALES</v>
      </c>
      <c r="J136" s="2" t="str">
        <f>Plantilla!$M$17</f>
        <v>R</v>
      </c>
      <c r="K136" s="39" t="str">
        <f>Plantilla!$O$17</f>
        <v>Específicos</v>
      </c>
      <c r="L136" s="2" t="str">
        <f>Plantilla!$M$9</f>
        <v>017_25</v>
      </c>
      <c r="M136" s="2" t="str">
        <f>Plantilla!$O$9</f>
        <v>INSTITUTO DE ALTERNATIVAS PARA LOS JÓVENES (INDAJO)</v>
      </c>
      <c r="N136" s="2">
        <f>Plantilla!$M$21</f>
        <v>1</v>
      </c>
      <c r="O136" s="2" t="str">
        <f>Plantilla!$O$21</f>
        <v>CORRESPONSABILIDAD SOCIAL (TRANSVERSAL)</v>
      </c>
      <c r="P136" s="2" t="str">
        <f>Plantilla!$M$10</f>
        <v>042_25</v>
      </c>
      <c r="Q136" s="2" t="str">
        <f>Plantilla!$O$10</f>
        <v>INSTITUTO DE ALTERNATIVAS PARA LOS JÓVENES (INDAJO)</v>
      </c>
      <c r="R136" s="39" t="str">
        <f>Plantilla!$M$12</f>
        <v>060</v>
      </c>
      <c r="S136" s="2" t="str">
        <f>Plantilla!$O$12</f>
        <v>PROGRAMAS Y ACCIONES CULTURALES, RECREATIVOS Y DEPORTIVAS</v>
      </c>
      <c r="T136" s="2">
        <v>5000</v>
      </c>
      <c r="U136" s="2" t="s">
        <v>260</v>
      </c>
      <c r="V136" s="32">
        <v>5151</v>
      </c>
      <c r="W136" s="32" t="s">
        <v>197</v>
      </c>
      <c r="X136" s="41" t="e">
        <f>Plantilla!#REF!</f>
        <v>#REF!</v>
      </c>
      <c r="Y136" s="2" t="e">
        <f>Plantilla!#REF!</f>
        <v>#REF!</v>
      </c>
      <c r="Z136" s="42">
        <f>Plantilla!AD220</f>
        <v>88000</v>
      </c>
      <c r="AA136" s="42" t="e">
        <f>Plantilla!#REF!</f>
        <v>#REF!</v>
      </c>
      <c r="AB136" s="42" t="e">
        <f>Plantilla!#REF!</f>
        <v>#REF!</v>
      </c>
    </row>
    <row r="137" spans="1:28" ht="15.75" customHeight="1" x14ac:dyDescent="0.3">
      <c r="A137" s="2" t="e">
        <f t="shared" si="1"/>
        <v>#REF!</v>
      </c>
      <c r="D137" s="2">
        <f>Plantilla!$M$18</f>
        <v>2</v>
      </c>
      <c r="E137" s="39" t="str">
        <f>Plantilla!$O$18</f>
        <v>DESARROLLO SOCIAL</v>
      </c>
      <c r="F137" s="2">
        <f>Plantilla!$M$19</f>
        <v>2.7</v>
      </c>
      <c r="G137" s="39" t="str">
        <f>Plantilla!$O$19</f>
        <v>OTROS ASUNTOS SOCIALES</v>
      </c>
      <c r="H137" s="2" t="str">
        <f>Plantilla!$M$20</f>
        <v>2.7.1</v>
      </c>
      <c r="I137" s="39" t="str">
        <f>Plantilla!$O$20</f>
        <v>OTROS ASUNTOS SOCIALES</v>
      </c>
      <c r="J137" s="2" t="str">
        <f>Plantilla!$M$17</f>
        <v>R</v>
      </c>
      <c r="K137" s="39" t="str">
        <f>Plantilla!$O$17</f>
        <v>Específicos</v>
      </c>
      <c r="L137" s="2" t="str">
        <f>Plantilla!$M$9</f>
        <v>017_25</v>
      </c>
      <c r="M137" s="2" t="str">
        <f>Plantilla!$O$9</f>
        <v>INSTITUTO DE ALTERNATIVAS PARA LOS JÓVENES (INDAJO)</v>
      </c>
      <c r="N137" s="2">
        <f>Plantilla!$M$21</f>
        <v>1</v>
      </c>
      <c r="O137" s="2" t="str">
        <f>Plantilla!$O$21</f>
        <v>CORRESPONSABILIDAD SOCIAL (TRANSVERSAL)</v>
      </c>
      <c r="P137" s="2" t="str">
        <f>Plantilla!$M$10</f>
        <v>042_25</v>
      </c>
      <c r="Q137" s="2" t="str">
        <f>Plantilla!$O$10</f>
        <v>INSTITUTO DE ALTERNATIVAS PARA LOS JÓVENES (INDAJO)</v>
      </c>
      <c r="R137" s="39" t="str">
        <f>Plantilla!$M$12</f>
        <v>060</v>
      </c>
      <c r="S137" s="2" t="str">
        <f>Plantilla!$O$12</f>
        <v>PROGRAMAS Y ACCIONES CULTURALES, RECREATIVOS Y DEPORTIVAS</v>
      </c>
      <c r="T137" s="2">
        <v>5000</v>
      </c>
      <c r="U137" s="2" t="s">
        <v>260</v>
      </c>
      <c r="V137" s="32">
        <v>5191</v>
      </c>
      <c r="W137" s="32" t="s">
        <v>198</v>
      </c>
      <c r="X137" s="41" t="e">
        <f>Plantilla!#REF!</f>
        <v>#REF!</v>
      </c>
      <c r="Y137" s="2" t="e">
        <f>Plantilla!#REF!</f>
        <v>#REF!</v>
      </c>
      <c r="Z137" s="42">
        <f>Plantilla!AD221</f>
        <v>0</v>
      </c>
      <c r="AA137" s="42" t="e">
        <f>Plantilla!#REF!</f>
        <v>#REF!</v>
      </c>
      <c r="AB137" s="42" t="e">
        <f>Plantilla!#REF!</f>
        <v>#REF!</v>
      </c>
    </row>
    <row r="138" spans="1:28" ht="15.75" customHeight="1" x14ac:dyDescent="0.3">
      <c r="A138" s="2" t="e">
        <f t="shared" si="1"/>
        <v>#REF!</v>
      </c>
      <c r="D138" s="2">
        <f>Plantilla!$M$18</f>
        <v>2</v>
      </c>
      <c r="E138" s="39" t="str">
        <f>Plantilla!$O$18</f>
        <v>DESARROLLO SOCIAL</v>
      </c>
      <c r="F138" s="2">
        <f>Plantilla!$M$19</f>
        <v>2.7</v>
      </c>
      <c r="G138" s="39" t="str">
        <f>Plantilla!$O$19</f>
        <v>OTROS ASUNTOS SOCIALES</v>
      </c>
      <c r="H138" s="2" t="str">
        <f>Plantilla!$M$20</f>
        <v>2.7.1</v>
      </c>
      <c r="I138" s="39" t="str">
        <f>Plantilla!$O$20</f>
        <v>OTROS ASUNTOS SOCIALES</v>
      </c>
      <c r="J138" s="2" t="str">
        <f>Plantilla!$M$17</f>
        <v>R</v>
      </c>
      <c r="K138" s="39" t="str">
        <f>Plantilla!$O$17</f>
        <v>Específicos</v>
      </c>
      <c r="L138" s="2" t="str">
        <f>Plantilla!$M$9</f>
        <v>017_25</v>
      </c>
      <c r="M138" s="2" t="str">
        <f>Plantilla!$O$9</f>
        <v>INSTITUTO DE ALTERNATIVAS PARA LOS JÓVENES (INDAJO)</v>
      </c>
      <c r="N138" s="2">
        <f>Plantilla!$M$21</f>
        <v>1</v>
      </c>
      <c r="O138" s="2" t="str">
        <f>Plantilla!$O$21</f>
        <v>CORRESPONSABILIDAD SOCIAL (TRANSVERSAL)</v>
      </c>
      <c r="P138" s="2" t="str">
        <f>Plantilla!$M$10</f>
        <v>042_25</v>
      </c>
      <c r="Q138" s="2" t="str">
        <f>Plantilla!$O$10</f>
        <v>INSTITUTO DE ALTERNATIVAS PARA LOS JÓVENES (INDAJO)</v>
      </c>
      <c r="R138" s="39" t="str">
        <f>Plantilla!$M$12</f>
        <v>060</v>
      </c>
      <c r="S138" s="2" t="str">
        <f>Plantilla!$O$12</f>
        <v>PROGRAMAS Y ACCIONES CULTURALES, RECREATIVOS Y DEPORTIVAS</v>
      </c>
      <c r="T138" s="2">
        <v>5000</v>
      </c>
      <c r="U138" s="2" t="s">
        <v>260</v>
      </c>
      <c r="V138" s="32">
        <v>5211</v>
      </c>
      <c r="W138" s="32" t="s">
        <v>199</v>
      </c>
      <c r="X138" s="41" t="e">
        <f>Plantilla!#REF!</f>
        <v>#REF!</v>
      </c>
      <c r="Y138" s="2" t="e">
        <f>Plantilla!#REF!</f>
        <v>#REF!</v>
      </c>
      <c r="Z138" s="42">
        <f>Plantilla!AD222</f>
        <v>0</v>
      </c>
      <c r="AA138" s="42" t="e">
        <f>Plantilla!#REF!</f>
        <v>#REF!</v>
      </c>
      <c r="AB138" s="42" t="e">
        <f>Plantilla!#REF!</f>
        <v>#REF!</v>
      </c>
    </row>
    <row r="139" spans="1:28" ht="15.75" customHeight="1" x14ac:dyDescent="0.3">
      <c r="A139" s="2" t="e">
        <f t="shared" si="1"/>
        <v>#REF!</v>
      </c>
      <c r="D139" s="2">
        <f>Plantilla!$M$18</f>
        <v>2</v>
      </c>
      <c r="E139" s="39" t="str">
        <f>Plantilla!$O$18</f>
        <v>DESARROLLO SOCIAL</v>
      </c>
      <c r="F139" s="2">
        <f>Plantilla!$M$19</f>
        <v>2.7</v>
      </c>
      <c r="G139" s="39" t="str">
        <f>Plantilla!$O$19</f>
        <v>OTROS ASUNTOS SOCIALES</v>
      </c>
      <c r="H139" s="2" t="str">
        <f>Plantilla!$M$20</f>
        <v>2.7.1</v>
      </c>
      <c r="I139" s="39" t="str">
        <f>Plantilla!$O$20</f>
        <v>OTROS ASUNTOS SOCIALES</v>
      </c>
      <c r="J139" s="2" t="str">
        <f>Plantilla!$M$17</f>
        <v>R</v>
      </c>
      <c r="K139" s="39" t="str">
        <f>Plantilla!$O$17</f>
        <v>Específicos</v>
      </c>
      <c r="L139" s="2" t="str">
        <f>Plantilla!$M$9</f>
        <v>017_25</v>
      </c>
      <c r="M139" s="2" t="str">
        <f>Plantilla!$O$9</f>
        <v>INSTITUTO DE ALTERNATIVAS PARA LOS JÓVENES (INDAJO)</v>
      </c>
      <c r="N139" s="2">
        <f>Plantilla!$M$21</f>
        <v>1</v>
      </c>
      <c r="O139" s="2" t="str">
        <f>Plantilla!$O$21</f>
        <v>CORRESPONSABILIDAD SOCIAL (TRANSVERSAL)</v>
      </c>
      <c r="P139" s="2" t="str">
        <f>Plantilla!$M$10</f>
        <v>042_25</v>
      </c>
      <c r="Q139" s="2" t="str">
        <f>Plantilla!$O$10</f>
        <v>INSTITUTO DE ALTERNATIVAS PARA LOS JÓVENES (INDAJO)</v>
      </c>
      <c r="R139" s="39" t="str">
        <f>Plantilla!$M$12</f>
        <v>060</v>
      </c>
      <c r="S139" s="2" t="str">
        <f>Plantilla!$O$12</f>
        <v>PROGRAMAS Y ACCIONES CULTURALES, RECREATIVOS Y DEPORTIVAS</v>
      </c>
      <c r="T139" s="2">
        <v>5000</v>
      </c>
      <c r="U139" s="2" t="s">
        <v>260</v>
      </c>
      <c r="V139" s="32">
        <v>5231</v>
      </c>
      <c r="W139" s="32" t="s">
        <v>200</v>
      </c>
      <c r="X139" s="41" t="e">
        <f>Plantilla!#REF!</f>
        <v>#REF!</v>
      </c>
      <c r="Y139" s="2" t="e">
        <f>Plantilla!#REF!</f>
        <v>#REF!</v>
      </c>
      <c r="Z139" s="42">
        <f>Plantilla!AD223</f>
        <v>80000</v>
      </c>
      <c r="AA139" s="42" t="e">
        <f>Plantilla!#REF!</f>
        <v>#REF!</v>
      </c>
      <c r="AB139" s="42" t="e">
        <f>Plantilla!#REF!</f>
        <v>#REF!</v>
      </c>
    </row>
    <row r="140" spans="1:28" ht="15.75" customHeight="1" x14ac:dyDescent="0.3">
      <c r="A140" s="2" t="e">
        <f t="shared" si="1"/>
        <v>#REF!</v>
      </c>
      <c r="D140" s="2">
        <f>Plantilla!$M$18</f>
        <v>2</v>
      </c>
      <c r="E140" s="39" t="str">
        <f>Plantilla!$O$18</f>
        <v>DESARROLLO SOCIAL</v>
      </c>
      <c r="F140" s="2">
        <f>Plantilla!$M$19</f>
        <v>2.7</v>
      </c>
      <c r="G140" s="39" t="str">
        <f>Plantilla!$O$19</f>
        <v>OTROS ASUNTOS SOCIALES</v>
      </c>
      <c r="H140" s="2" t="str">
        <f>Plantilla!$M$20</f>
        <v>2.7.1</v>
      </c>
      <c r="I140" s="39" t="str">
        <f>Plantilla!$O$20</f>
        <v>OTROS ASUNTOS SOCIALES</v>
      </c>
      <c r="J140" s="2" t="str">
        <f>Plantilla!$M$17</f>
        <v>R</v>
      </c>
      <c r="K140" s="39" t="str">
        <f>Plantilla!$O$17</f>
        <v>Específicos</v>
      </c>
      <c r="L140" s="2" t="str">
        <f>Plantilla!$M$9</f>
        <v>017_25</v>
      </c>
      <c r="M140" s="2" t="str">
        <f>Plantilla!$O$9</f>
        <v>INSTITUTO DE ALTERNATIVAS PARA LOS JÓVENES (INDAJO)</v>
      </c>
      <c r="N140" s="2">
        <f>Plantilla!$M$21</f>
        <v>1</v>
      </c>
      <c r="O140" s="2" t="str">
        <f>Plantilla!$O$21</f>
        <v>CORRESPONSABILIDAD SOCIAL (TRANSVERSAL)</v>
      </c>
      <c r="P140" s="2" t="str">
        <f>Plantilla!$M$10</f>
        <v>042_25</v>
      </c>
      <c r="Q140" s="2" t="str">
        <f>Plantilla!$O$10</f>
        <v>INSTITUTO DE ALTERNATIVAS PARA LOS JÓVENES (INDAJO)</v>
      </c>
      <c r="R140" s="39" t="str">
        <f>Plantilla!$M$12</f>
        <v>060</v>
      </c>
      <c r="S140" s="2" t="str">
        <f>Plantilla!$O$12</f>
        <v>PROGRAMAS Y ACCIONES CULTURALES, RECREATIVOS Y DEPORTIVAS</v>
      </c>
      <c r="T140" s="2">
        <v>5000</v>
      </c>
      <c r="U140" s="2" t="s">
        <v>260</v>
      </c>
      <c r="V140" s="32">
        <v>5291</v>
      </c>
      <c r="W140" s="32" t="s">
        <v>201</v>
      </c>
      <c r="X140" s="41" t="e">
        <f>Plantilla!#REF!</f>
        <v>#REF!</v>
      </c>
      <c r="Y140" s="2" t="e">
        <f>Plantilla!#REF!</f>
        <v>#REF!</v>
      </c>
      <c r="Z140" s="42">
        <f>Plantilla!AD224</f>
        <v>0</v>
      </c>
      <c r="AA140" s="42" t="e">
        <f>Plantilla!#REF!</f>
        <v>#REF!</v>
      </c>
      <c r="AB140" s="42" t="e">
        <f>Plantilla!#REF!</f>
        <v>#REF!</v>
      </c>
    </row>
    <row r="141" spans="1:28" ht="15.75" customHeight="1" x14ac:dyDescent="0.3">
      <c r="A141" s="2" t="e">
        <f t="shared" si="1"/>
        <v>#REF!</v>
      </c>
      <c r="D141" s="2">
        <f>Plantilla!$M$18</f>
        <v>2</v>
      </c>
      <c r="E141" s="39" t="str">
        <f>Plantilla!$O$18</f>
        <v>DESARROLLO SOCIAL</v>
      </c>
      <c r="F141" s="2">
        <f>Plantilla!$M$19</f>
        <v>2.7</v>
      </c>
      <c r="G141" s="39" t="str">
        <f>Plantilla!$O$19</f>
        <v>OTROS ASUNTOS SOCIALES</v>
      </c>
      <c r="H141" s="2" t="str">
        <f>Plantilla!$M$20</f>
        <v>2.7.1</v>
      </c>
      <c r="I141" s="39" t="str">
        <f>Plantilla!$O$20</f>
        <v>OTROS ASUNTOS SOCIALES</v>
      </c>
      <c r="J141" s="2" t="str">
        <f>Plantilla!$M$17</f>
        <v>R</v>
      </c>
      <c r="K141" s="39" t="str">
        <f>Plantilla!$O$17</f>
        <v>Específicos</v>
      </c>
      <c r="L141" s="2" t="str">
        <f>Plantilla!$M$9</f>
        <v>017_25</v>
      </c>
      <c r="M141" s="2" t="str">
        <f>Plantilla!$O$9</f>
        <v>INSTITUTO DE ALTERNATIVAS PARA LOS JÓVENES (INDAJO)</v>
      </c>
      <c r="N141" s="2">
        <f>Plantilla!$M$21</f>
        <v>1</v>
      </c>
      <c r="O141" s="2" t="str">
        <f>Plantilla!$O$21</f>
        <v>CORRESPONSABILIDAD SOCIAL (TRANSVERSAL)</v>
      </c>
      <c r="P141" s="2" t="str">
        <f>Plantilla!$M$10</f>
        <v>042_25</v>
      </c>
      <c r="Q141" s="2" t="str">
        <f>Plantilla!$O$10</f>
        <v>INSTITUTO DE ALTERNATIVAS PARA LOS JÓVENES (INDAJO)</v>
      </c>
      <c r="R141" s="39" t="str">
        <f>Plantilla!$M$12</f>
        <v>060</v>
      </c>
      <c r="S141" s="2" t="str">
        <f>Plantilla!$O$12</f>
        <v>PROGRAMAS Y ACCIONES CULTURALES, RECREATIVOS Y DEPORTIVAS</v>
      </c>
      <c r="T141" s="2">
        <v>5000</v>
      </c>
      <c r="U141" s="2" t="s">
        <v>260</v>
      </c>
      <c r="V141" s="32">
        <v>5311</v>
      </c>
      <c r="W141" s="32" t="s">
        <v>202</v>
      </c>
      <c r="X141" s="41" t="e">
        <f>Plantilla!#REF!</f>
        <v>#REF!</v>
      </c>
      <c r="Y141" s="2" t="e">
        <f>Plantilla!#REF!</f>
        <v>#REF!</v>
      </c>
      <c r="Z141" s="42">
        <f>Plantilla!AD225</f>
        <v>20000</v>
      </c>
      <c r="AA141" s="42" t="e">
        <f>Plantilla!#REF!</f>
        <v>#REF!</v>
      </c>
      <c r="AB141" s="42" t="e">
        <f>Plantilla!#REF!</f>
        <v>#REF!</v>
      </c>
    </row>
    <row r="142" spans="1:28" ht="15.75" customHeight="1" x14ac:dyDescent="0.3">
      <c r="A142" s="2" t="e">
        <f t="shared" si="1"/>
        <v>#REF!</v>
      </c>
      <c r="D142" s="2">
        <f>Plantilla!$M$18</f>
        <v>2</v>
      </c>
      <c r="E142" s="39" t="str">
        <f>Plantilla!$O$18</f>
        <v>DESARROLLO SOCIAL</v>
      </c>
      <c r="F142" s="2">
        <f>Plantilla!$M$19</f>
        <v>2.7</v>
      </c>
      <c r="G142" s="39" t="str">
        <f>Plantilla!$O$19</f>
        <v>OTROS ASUNTOS SOCIALES</v>
      </c>
      <c r="H142" s="2" t="str">
        <f>Plantilla!$M$20</f>
        <v>2.7.1</v>
      </c>
      <c r="I142" s="39" t="str">
        <f>Plantilla!$O$20</f>
        <v>OTROS ASUNTOS SOCIALES</v>
      </c>
      <c r="J142" s="2" t="str">
        <f>Plantilla!$M$17</f>
        <v>R</v>
      </c>
      <c r="K142" s="39" t="str">
        <f>Plantilla!$O$17</f>
        <v>Específicos</v>
      </c>
      <c r="L142" s="2" t="str">
        <f>Plantilla!$M$9</f>
        <v>017_25</v>
      </c>
      <c r="M142" s="2" t="str">
        <f>Plantilla!$O$9</f>
        <v>INSTITUTO DE ALTERNATIVAS PARA LOS JÓVENES (INDAJO)</v>
      </c>
      <c r="N142" s="2">
        <f>Plantilla!$M$21</f>
        <v>1</v>
      </c>
      <c r="O142" s="2" t="str">
        <f>Plantilla!$O$21</f>
        <v>CORRESPONSABILIDAD SOCIAL (TRANSVERSAL)</v>
      </c>
      <c r="P142" s="2" t="str">
        <f>Plantilla!$M$10</f>
        <v>042_25</v>
      </c>
      <c r="Q142" s="2" t="str">
        <f>Plantilla!$O$10</f>
        <v>INSTITUTO DE ALTERNATIVAS PARA LOS JÓVENES (INDAJO)</v>
      </c>
      <c r="R142" s="39" t="str">
        <f>Plantilla!$M$12</f>
        <v>060</v>
      </c>
      <c r="S142" s="2" t="str">
        <f>Plantilla!$O$12</f>
        <v>PROGRAMAS Y ACCIONES CULTURALES, RECREATIVOS Y DEPORTIVAS</v>
      </c>
      <c r="T142" s="2">
        <v>5000</v>
      </c>
      <c r="U142" s="2" t="s">
        <v>260</v>
      </c>
      <c r="V142" s="32">
        <v>5321</v>
      </c>
      <c r="W142" s="32" t="s">
        <v>203</v>
      </c>
      <c r="X142" s="41" t="e">
        <f>Plantilla!#REF!</f>
        <v>#REF!</v>
      </c>
      <c r="Y142" s="2" t="e">
        <f>Plantilla!#REF!</f>
        <v>#REF!</v>
      </c>
      <c r="Z142" s="42">
        <f>Plantilla!AD226</f>
        <v>20000</v>
      </c>
      <c r="AA142" s="42" t="e">
        <f>Plantilla!#REF!</f>
        <v>#REF!</v>
      </c>
      <c r="AB142" s="42" t="e">
        <f>Plantilla!#REF!</f>
        <v>#REF!</v>
      </c>
    </row>
    <row r="143" spans="1:28" ht="15.75" customHeight="1" x14ac:dyDescent="0.3">
      <c r="A143" s="2" t="e">
        <f t="shared" si="1"/>
        <v>#REF!</v>
      </c>
      <c r="D143" s="2">
        <f>Plantilla!$M$18</f>
        <v>2</v>
      </c>
      <c r="E143" s="39" t="str">
        <f>Plantilla!$O$18</f>
        <v>DESARROLLO SOCIAL</v>
      </c>
      <c r="F143" s="2">
        <f>Plantilla!$M$19</f>
        <v>2.7</v>
      </c>
      <c r="G143" s="39" t="str">
        <f>Plantilla!$O$19</f>
        <v>OTROS ASUNTOS SOCIALES</v>
      </c>
      <c r="H143" s="2" t="str">
        <f>Plantilla!$M$20</f>
        <v>2.7.1</v>
      </c>
      <c r="I143" s="39" t="str">
        <f>Plantilla!$O$20</f>
        <v>OTROS ASUNTOS SOCIALES</v>
      </c>
      <c r="J143" s="2" t="str">
        <f>Plantilla!$M$17</f>
        <v>R</v>
      </c>
      <c r="K143" s="39" t="str">
        <f>Plantilla!$O$17</f>
        <v>Específicos</v>
      </c>
      <c r="L143" s="2" t="str">
        <f>Plantilla!$M$9</f>
        <v>017_25</v>
      </c>
      <c r="M143" s="2" t="str">
        <f>Plantilla!$O$9</f>
        <v>INSTITUTO DE ALTERNATIVAS PARA LOS JÓVENES (INDAJO)</v>
      </c>
      <c r="N143" s="2">
        <f>Plantilla!$M$21</f>
        <v>1</v>
      </c>
      <c r="O143" s="2" t="str">
        <f>Plantilla!$O$21</f>
        <v>CORRESPONSABILIDAD SOCIAL (TRANSVERSAL)</v>
      </c>
      <c r="P143" s="2" t="str">
        <f>Plantilla!$M$10</f>
        <v>042_25</v>
      </c>
      <c r="Q143" s="2" t="str">
        <f>Plantilla!$O$10</f>
        <v>INSTITUTO DE ALTERNATIVAS PARA LOS JÓVENES (INDAJO)</v>
      </c>
      <c r="R143" s="39" t="str">
        <f>Plantilla!$M$12</f>
        <v>060</v>
      </c>
      <c r="S143" s="2" t="str">
        <f>Plantilla!$O$12</f>
        <v>PROGRAMAS Y ACCIONES CULTURALES, RECREATIVOS Y DEPORTIVAS</v>
      </c>
      <c r="T143" s="2">
        <v>5000</v>
      </c>
      <c r="U143" s="2" t="s">
        <v>260</v>
      </c>
      <c r="V143" s="32">
        <v>5411</v>
      </c>
      <c r="W143" s="32" t="s">
        <v>204</v>
      </c>
      <c r="X143" s="41" t="e">
        <f>Plantilla!#REF!</f>
        <v>#REF!</v>
      </c>
      <c r="Y143" s="2" t="e">
        <f>Plantilla!#REF!</f>
        <v>#REF!</v>
      </c>
      <c r="Z143" s="42">
        <f>Plantilla!AD227</f>
        <v>0</v>
      </c>
      <c r="AA143" s="42" t="e">
        <f>Plantilla!#REF!</f>
        <v>#REF!</v>
      </c>
      <c r="AB143" s="42" t="e">
        <f>Plantilla!#REF!</f>
        <v>#REF!</v>
      </c>
    </row>
    <row r="144" spans="1:28" ht="15.75" customHeight="1" x14ac:dyDescent="0.3">
      <c r="A144" s="2" t="e">
        <f t="shared" si="1"/>
        <v>#REF!</v>
      </c>
      <c r="D144" s="2">
        <f>Plantilla!$M$18</f>
        <v>2</v>
      </c>
      <c r="E144" s="39" t="str">
        <f>Plantilla!$O$18</f>
        <v>DESARROLLO SOCIAL</v>
      </c>
      <c r="F144" s="2">
        <f>Plantilla!$M$19</f>
        <v>2.7</v>
      </c>
      <c r="G144" s="39" t="str">
        <f>Plantilla!$O$19</f>
        <v>OTROS ASUNTOS SOCIALES</v>
      </c>
      <c r="H144" s="2" t="str">
        <f>Plantilla!$M$20</f>
        <v>2.7.1</v>
      </c>
      <c r="I144" s="39" t="str">
        <f>Plantilla!$O$20</f>
        <v>OTROS ASUNTOS SOCIALES</v>
      </c>
      <c r="J144" s="2" t="str">
        <f>Plantilla!$M$17</f>
        <v>R</v>
      </c>
      <c r="K144" s="39" t="str">
        <f>Plantilla!$O$17</f>
        <v>Específicos</v>
      </c>
      <c r="L144" s="2" t="str">
        <f>Plantilla!$M$9</f>
        <v>017_25</v>
      </c>
      <c r="M144" s="2" t="str">
        <f>Plantilla!$O$9</f>
        <v>INSTITUTO DE ALTERNATIVAS PARA LOS JÓVENES (INDAJO)</v>
      </c>
      <c r="N144" s="2">
        <f>Plantilla!$M$21</f>
        <v>1</v>
      </c>
      <c r="O144" s="2" t="str">
        <f>Plantilla!$O$21</f>
        <v>CORRESPONSABILIDAD SOCIAL (TRANSVERSAL)</v>
      </c>
      <c r="P144" s="2" t="str">
        <f>Plantilla!$M$10</f>
        <v>042_25</v>
      </c>
      <c r="Q144" s="2" t="str">
        <f>Plantilla!$O$10</f>
        <v>INSTITUTO DE ALTERNATIVAS PARA LOS JÓVENES (INDAJO)</v>
      </c>
      <c r="R144" s="39" t="str">
        <f>Plantilla!$M$12</f>
        <v>060</v>
      </c>
      <c r="S144" s="2" t="str">
        <f>Plantilla!$O$12</f>
        <v>PROGRAMAS Y ACCIONES CULTURALES, RECREATIVOS Y DEPORTIVAS</v>
      </c>
      <c r="T144" s="2">
        <v>5000</v>
      </c>
      <c r="U144" s="2" t="s">
        <v>260</v>
      </c>
      <c r="V144" s="32">
        <v>5421</v>
      </c>
      <c r="W144" s="32" t="s">
        <v>205</v>
      </c>
      <c r="X144" s="41" t="e">
        <f>Plantilla!#REF!</f>
        <v>#REF!</v>
      </c>
      <c r="Y144" s="2" t="e">
        <f>Plantilla!#REF!</f>
        <v>#REF!</v>
      </c>
      <c r="Z144" s="42">
        <f>Plantilla!AD228</f>
        <v>0</v>
      </c>
      <c r="AA144" s="42" t="e">
        <f>Plantilla!#REF!</f>
        <v>#REF!</v>
      </c>
      <c r="AB144" s="42" t="e">
        <f>Plantilla!#REF!</f>
        <v>#REF!</v>
      </c>
    </row>
    <row r="145" spans="1:28" ht="15.75" customHeight="1" x14ac:dyDescent="0.3">
      <c r="A145" s="2" t="e">
        <f t="shared" si="1"/>
        <v>#REF!</v>
      </c>
      <c r="B145" s="2"/>
      <c r="C145" s="2"/>
      <c r="D145" s="2">
        <f>Plantilla!$M$18</f>
        <v>2</v>
      </c>
      <c r="E145" s="39" t="str">
        <f>Plantilla!$O$18</f>
        <v>DESARROLLO SOCIAL</v>
      </c>
      <c r="F145" s="2">
        <f>Plantilla!$M$19</f>
        <v>2.7</v>
      </c>
      <c r="G145" s="39" t="str">
        <f>Plantilla!$O$19</f>
        <v>OTROS ASUNTOS SOCIALES</v>
      </c>
      <c r="H145" s="2" t="str">
        <f>Plantilla!$M$20</f>
        <v>2.7.1</v>
      </c>
      <c r="I145" s="39" t="str">
        <f>Plantilla!$O$20</f>
        <v>OTROS ASUNTOS SOCIALES</v>
      </c>
      <c r="J145" s="2" t="str">
        <f>Plantilla!$M$17</f>
        <v>R</v>
      </c>
      <c r="K145" s="39" t="str">
        <f>Plantilla!$O$17</f>
        <v>Específicos</v>
      </c>
      <c r="L145" s="2" t="str">
        <f>Plantilla!$M$9</f>
        <v>017_25</v>
      </c>
      <c r="M145" s="2" t="str">
        <f>Plantilla!$O$9</f>
        <v>INSTITUTO DE ALTERNATIVAS PARA LOS JÓVENES (INDAJO)</v>
      </c>
      <c r="N145" s="2">
        <f>Plantilla!$M$21</f>
        <v>1</v>
      </c>
      <c r="O145" s="2" t="str">
        <f>Plantilla!$O$21</f>
        <v>CORRESPONSABILIDAD SOCIAL (TRANSVERSAL)</v>
      </c>
      <c r="P145" s="2" t="str">
        <f>Plantilla!$M$10</f>
        <v>042_25</v>
      </c>
      <c r="Q145" s="2" t="str">
        <f>Plantilla!$O$10</f>
        <v>INSTITUTO DE ALTERNATIVAS PARA LOS JÓVENES (INDAJO)</v>
      </c>
      <c r="R145" s="39" t="str">
        <f>Plantilla!$M$12</f>
        <v>060</v>
      </c>
      <c r="S145" s="2" t="str">
        <f>Plantilla!$O$12</f>
        <v>PROGRAMAS Y ACCIONES CULTURALES, RECREATIVOS Y DEPORTIVAS</v>
      </c>
      <c r="T145" s="2">
        <v>5000</v>
      </c>
      <c r="U145" s="2" t="s">
        <v>260</v>
      </c>
      <c r="V145" s="32">
        <v>5451</v>
      </c>
      <c r="W145" s="32" t="s">
        <v>206</v>
      </c>
      <c r="X145" s="41" t="e">
        <f>Plantilla!#REF!</f>
        <v>#REF!</v>
      </c>
      <c r="Y145" s="2" t="e">
        <f>Plantilla!#REF!</f>
        <v>#REF!</v>
      </c>
      <c r="Z145" s="42">
        <f>Plantilla!AD229</f>
        <v>0</v>
      </c>
      <c r="AA145" s="42" t="e">
        <f>Plantilla!#REF!</f>
        <v>#REF!</v>
      </c>
      <c r="AB145" s="42" t="e">
        <f>Plantilla!#REF!</f>
        <v>#REF!</v>
      </c>
    </row>
    <row r="146" spans="1:28" ht="15.75" customHeight="1" x14ac:dyDescent="0.3">
      <c r="A146" s="2" t="e">
        <f t="shared" si="1"/>
        <v>#REF!</v>
      </c>
      <c r="D146" s="2">
        <f>Plantilla!$M$18</f>
        <v>2</v>
      </c>
      <c r="E146" s="39" t="str">
        <f>Plantilla!$O$18</f>
        <v>DESARROLLO SOCIAL</v>
      </c>
      <c r="F146" s="2">
        <f>Plantilla!$M$19</f>
        <v>2.7</v>
      </c>
      <c r="G146" s="39" t="str">
        <f>Plantilla!$O$19</f>
        <v>OTROS ASUNTOS SOCIALES</v>
      </c>
      <c r="H146" s="2" t="str">
        <f>Plantilla!$M$20</f>
        <v>2.7.1</v>
      </c>
      <c r="I146" s="39" t="str">
        <f>Plantilla!$O$20</f>
        <v>OTROS ASUNTOS SOCIALES</v>
      </c>
      <c r="J146" s="2" t="str">
        <f>Plantilla!$M$17</f>
        <v>R</v>
      </c>
      <c r="K146" s="39" t="str">
        <f>Plantilla!$O$17</f>
        <v>Específicos</v>
      </c>
      <c r="L146" s="2" t="str">
        <f>Plantilla!$M$9</f>
        <v>017_25</v>
      </c>
      <c r="M146" s="2" t="str">
        <f>Plantilla!$O$9</f>
        <v>INSTITUTO DE ALTERNATIVAS PARA LOS JÓVENES (INDAJO)</v>
      </c>
      <c r="N146" s="2">
        <f>Plantilla!$M$21</f>
        <v>1</v>
      </c>
      <c r="O146" s="2" t="str">
        <f>Plantilla!$O$21</f>
        <v>CORRESPONSABILIDAD SOCIAL (TRANSVERSAL)</v>
      </c>
      <c r="P146" s="2" t="str">
        <f>Plantilla!$M$10</f>
        <v>042_25</v>
      </c>
      <c r="Q146" s="2" t="str">
        <f>Plantilla!$O$10</f>
        <v>INSTITUTO DE ALTERNATIVAS PARA LOS JÓVENES (INDAJO)</v>
      </c>
      <c r="R146" s="39" t="str">
        <f>Plantilla!$M$12</f>
        <v>060</v>
      </c>
      <c r="S146" s="2" t="str">
        <f>Plantilla!$O$12</f>
        <v>PROGRAMAS Y ACCIONES CULTURALES, RECREATIVOS Y DEPORTIVAS</v>
      </c>
      <c r="T146" s="2">
        <v>5000</v>
      </c>
      <c r="U146" s="2" t="s">
        <v>260</v>
      </c>
      <c r="V146" s="32">
        <v>5491</v>
      </c>
      <c r="W146" s="32" t="s">
        <v>207</v>
      </c>
      <c r="X146" s="41" t="e">
        <f>Plantilla!#REF!</f>
        <v>#REF!</v>
      </c>
      <c r="Y146" s="2" t="e">
        <f>Plantilla!#REF!</f>
        <v>#REF!</v>
      </c>
      <c r="Z146" s="42">
        <f>Plantilla!AD230</f>
        <v>0</v>
      </c>
      <c r="AA146" s="42" t="e">
        <f>Plantilla!#REF!</f>
        <v>#REF!</v>
      </c>
      <c r="AB146" s="42" t="e">
        <f>Plantilla!#REF!</f>
        <v>#REF!</v>
      </c>
    </row>
    <row r="147" spans="1:28" ht="15.75" customHeight="1" x14ac:dyDescent="0.3">
      <c r="A147" s="2" t="e">
        <f t="shared" si="1"/>
        <v>#REF!</v>
      </c>
      <c r="D147" s="2">
        <f>Plantilla!$M$18</f>
        <v>2</v>
      </c>
      <c r="E147" s="39" t="str">
        <f>Plantilla!$O$18</f>
        <v>DESARROLLO SOCIAL</v>
      </c>
      <c r="F147" s="2">
        <f>Plantilla!$M$19</f>
        <v>2.7</v>
      </c>
      <c r="G147" s="39" t="str">
        <f>Plantilla!$O$19</f>
        <v>OTROS ASUNTOS SOCIALES</v>
      </c>
      <c r="H147" s="2" t="str">
        <f>Plantilla!$M$20</f>
        <v>2.7.1</v>
      </c>
      <c r="I147" s="39" t="str">
        <f>Plantilla!$O$20</f>
        <v>OTROS ASUNTOS SOCIALES</v>
      </c>
      <c r="J147" s="2" t="str">
        <f>Plantilla!$M$17</f>
        <v>R</v>
      </c>
      <c r="K147" s="39" t="str">
        <f>Plantilla!$O$17</f>
        <v>Específicos</v>
      </c>
      <c r="L147" s="2" t="str">
        <f>Plantilla!$M$9</f>
        <v>017_25</v>
      </c>
      <c r="M147" s="2" t="str">
        <f>Plantilla!$O$9</f>
        <v>INSTITUTO DE ALTERNATIVAS PARA LOS JÓVENES (INDAJO)</v>
      </c>
      <c r="N147" s="2">
        <f>Plantilla!$M$21</f>
        <v>1</v>
      </c>
      <c r="O147" s="2" t="str">
        <f>Plantilla!$O$21</f>
        <v>CORRESPONSABILIDAD SOCIAL (TRANSVERSAL)</v>
      </c>
      <c r="P147" s="2" t="str">
        <f>Plantilla!$M$10</f>
        <v>042_25</v>
      </c>
      <c r="Q147" s="2" t="str">
        <f>Plantilla!$O$10</f>
        <v>INSTITUTO DE ALTERNATIVAS PARA LOS JÓVENES (INDAJO)</v>
      </c>
      <c r="R147" s="39" t="str">
        <f>Plantilla!$M$12</f>
        <v>060</v>
      </c>
      <c r="S147" s="2" t="str">
        <f>Plantilla!$O$12</f>
        <v>PROGRAMAS Y ACCIONES CULTURALES, RECREATIVOS Y DEPORTIVAS</v>
      </c>
      <c r="T147" s="2">
        <v>5000</v>
      </c>
      <c r="U147" s="2" t="s">
        <v>260</v>
      </c>
      <c r="V147" s="32">
        <v>5511</v>
      </c>
      <c r="W147" s="32" t="s">
        <v>208</v>
      </c>
      <c r="X147" s="41" t="e">
        <f>Plantilla!#REF!</f>
        <v>#REF!</v>
      </c>
      <c r="Y147" s="2" t="e">
        <f>Plantilla!#REF!</f>
        <v>#REF!</v>
      </c>
      <c r="Z147" s="42">
        <f>Plantilla!AD231</f>
        <v>250000</v>
      </c>
      <c r="AA147" s="42" t="e">
        <f>Plantilla!#REF!</f>
        <v>#REF!</v>
      </c>
      <c r="AB147" s="42" t="e">
        <f>Plantilla!#REF!</f>
        <v>#REF!</v>
      </c>
    </row>
    <row r="148" spans="1:28" ht="15.75" customHeight="1" x14ac:dyDescent="0.3">
      <c r="A148" s="2" t="e">
        <f t="shared" si="1"/>
        <v>#REF!</v>
      </c>
      <c r="D148" s="2">
        <f>Plantilla!$M$18</f>
        <v>2</v>
      </c>
      <c r="E148" s="39" t="str">
        <f>Plantilla!$O$18</f>
        <v>DESARROLLO SOCIAL</v>
      </c>
      <c r="F148" s="2">
        <f>Plantilla!$M$19</f>
        <v>2.7</v>
      </c>
      <c r="G148" s="39" t="str">
        <f>Plantilla!$O$19</f>
        <v>OTROS ASUNTOS SOCIALES</v>
      </c>
      <c r="H148" s="2" t="str">
        <f>Plantilla!$M$20</f>
        <v>2.7.1</v>
      </c>
      <c r="I148" s="39" t="str">
        <f>Plantilla!$O$20</f>
        <v>OTROS ASUNTOS SOCIALES</v>
      </c>
      <c r="J148" s="2" t="str">
        <f>Plantilla!$M$17</f>
        <v>R</v>
      </c>
      <c r="K148" s="39" t="str">
        <f>Plantilla!$O$17</f>
        <v>Específicos</v>
      </c>
      <c r="L148" s="2" t="str">
        <f>Plantilla!$M$9</f>
        <v>017_25</v>
      </c>
      <c r="M148" s="2" t="str">
        <f>Plantilla!$O$9</f>
        <v>INSTITUTO DE ALTERNATIVAS PARA LOS JÓVENES (INDAJO)</v>
      </c>
      <c r="N148" s="2">
        <f>Plantilla!$M$21</f>
        <v>1</v>
      </c>
      <c r="O148" s="2" t="str">
        <f>Plantilla!$O$21</f>
        <v>CORRESPONSABILIDAD SOCIAL (TRANSVERSAL)</v>
      </c>
      <c r="P148" s="2" t="str">
        <f>Plantilla!$M$10</f>
        <v>042_25</v>
      </c>
      <c r="Q148" s="2" t="str">
        <f>Plantilla!$O$10</f>
        <v>INSTITUTO DE ALTERNATIVAS PARA LOS JÓVENES (INDAJO)</v>
      </c>
      <c r="R148" s="39" t="str">
        <f>Plantilla!$M$12</f>
        <v>060</v>
      </c>
      <c r="S148" s="2" t="str">
        <f>Plantilla!$O$12</f>
        <v>PROGRAMAS Y ACCIONES CULTURALES, RECREATIVOS Y DEPORTIVAS</v>
      </c>
      <c r="T148" s="2">
        <v>5000</v>
      </c>
      <c r="U148" s="2" t="s">
        <v>260</v>
      </c>
      <c r="V148" s="32">
        <v>5611</v>
      </c>
      <c r="W148" s="32" t="s">
        <v>209</v>
      </c>
      <c r="X148" s="41" t="e">
        <f>Plantilla!#REF!</f>
        <v>#REF!</v>
      </c>
      <c r="Y148" s="2" t="e">
        <f>Plantilla!#REF!</f>
        <v>#REF!</v>
      </c>
      <c r="Z148" s="42">
        <f>Plantilla!AD232</f>
        <v>0</v>
      </c>
      <c r="AA148" s="42" t="e">
        <f>Plantilla!#REF!</f>
        <v>#REF!</v>
      </c>
      <c r="AB148" s="42" t="e">
        <f>Plantilla!#REF!</f>
        <v>#REF!</v>
      </c>
    </row>
    <row r="149" spans="1:28" ht="15.75" customHeight="1" x14ac:dyDescent="0.3">
      <c r="A149" s="2" t="e">
        <f t="shared" si="1"/>
        <v>#REF!</v>
      </c>
      <c r="D149" s="2">
        <f>Plantilla!$M$18</f>
        <v>2</v>
      </c>
      <c r="E149" s="39" t="str">
        <f>Plantilla!$O$18</f>
        <v>DESARROLLO SOCIAL</v>
      </c>
      <c r="F149" s="2">
        <f>Plantilla!$M$19</f>
        <v>2.7</v>
      </c>
      <c r="G149" s="39" t="str">
        <f>Plantilla!$O$19</f>
        <v>OTROS ASUNTOS SOCIALES</v>
      </c>
      <c r="H149" s="2" t="str">
        <f>Plantilla!$M$20</f>
        <v>2.7.1</v>
      </c>
      <c r="I149" s="39" t="str">
        <f>Plantilla!$O$20</f>
        <v>OTROS ASUNTOS SOCIALES</v>
      </c>
      <c r="J149" s="2" t="str">
        <f>Plantilla!$M$17</f>
        <v>R</v>
      </c>
      <c r="K149" s="39" t="str">
        <f>Plantilla!$O$17</f>
        <v>Específicos</v>
      </c>
      <c r="L149" s="2" t="str">
        <f>Plantilla!$M$9</f>
        <v>017_25</v>
      </c>
      <c r="M149" s="2" t="str">
        <f>Plantilla!$O$9</f>
        <v>INSTITUTO DE ALTERNATIVAS PARA LOS JÓVENES (INDAJO)</v>
      </c>
      <c r="N149" s="2">
        <f>Plantilla!$M$21</f>
        <v>1</v>
      </c>
      <c r="O149" s="2" t="str">
        <f>Plantilla!$O$21</f>
        <v>CORRESPONSABILIDAD SOCIAL (TRANSVERSAL)</v>
      </c>
      <c r="P149" s="2" t="str">
        <f>Plantilla!$M$10</f>
        <v>042_25</v>
      </c>
      <c r="Q149" s="2" t="str">
        <f>Plantilla!$O$10</f>
        <v>INSTITUTO DE ALTERNATIVAS PARA LOS JÓVENES (INDAJO)</v>
      </c>
      <c r="R149" s="39" t="str">
        <f>Plantilla!$M$12</f>
        <v>060</v>
      </c>
      <c r="S149" s="2" t="str">
        <f>Plantilla!$O$12</f>
        <v>PROGRAMAS Y ACCIONES CULTURALES, RECREATIVOS Y DEPORTIVAS</v>
      </c>
      <c r="T149" s="2">
        <v>5000</v>
      </c>
      <c r="U149" s="2" t="s">
        <v>260</v>
      </c>
      <c r="V149" s="32">
        <v>5621</v>
      </c>
      <c r="W149" s="32" t="s">
        <v>210</v>
      </c>
      <c r="X149" s="41" t="e">
        <f>Plantilla!#REF!</f>
        <v>#REF!</v>
      </c>
      <c r="Y149" s="2" t="e">
        <f>Plantilla!#REF!</f>
        <v>#REF!</v>
      </c>
      <c r="Z149" s="42">
        <f>Plantilla!AD233</f>
        <v>0</v>
      </c>
      <c r="AA149" s="42" t="e">
        <f>Plantilla!#REF!</f>
        <v>#REF!</v>
      </c>
      <c r="AB149" s="42" t="e">
        <f>Plantilla!#REF!</f>
        <v>#REF!</v>
      </c>
    </row>
    <row r="150" spans="1:28" ht="15.75" customHeight="1" x14ac:dyDescent="0.3">
      <c r="A150" s="2" t="e">
        <f t="shared" si="1"/>
        <v>#REF!</v>
      </c>
      <c r="D150" s="2">
        <f>Plantilla!$M$18</f>
        <v>2</v>
      </c>
      <c r="E150" s="39" t="str">
        <f>Plantilla!$O$18</f>
        <v>DESARROLLO SOCIAL</v>
      </c>
      <c r="F150" s="2">
        <f>Plantilla!$M$19</f>
        <v>2.7</v>
      </c>
      <c r="G150" s="39" t="str">
        <f>Plantilla!$O$19</f>
        <v>OTROS ASUNTOS SOCIALES</v>
      </c>
      <c r="H150" s="2" t="str">
        <f>Plantilla!$M$20</f>
        <v>2.7.1</v>
      </c>
      <c r="I150" s="39" t="str">
        <f>Plantilla!$O$20</f>
        <v>OTROS ASUNTOS SOCIALES</v>
      </c>
      <c r="J150" s="2" t="str">
        <f>Plantilla!$M$17</f>
        <v>R</v>
      </c>
      <c r="K150" s="39" t="str">
        <f>Plantilla!$O$17</f>
        <v>Específicos</v>
      </c>
      <c r="L150" s="2" t="str">
        <f>Plantilla!$M$9</f>
        <v>017_25</v>
      </c>
      <c r="M150" s="2" t="str">
        <f>Plantilla!$O$9</f>
        <v>INSTITUTO DE ALTERNATIVAS PARA LOS JÓVENES (INDAJO)</v>
      </c>
      <c r="N150" s="2">
        <f>Plantilla!$M$21</f>
        <v>1</v>
      </c>
      <c r="O150" s="2" t="str">
        <f>Plantilla!$O$21</f>
        <v>CORRESPONSABILIDAD SOCIAL (TRANSVERSAL)</v>
      </c>
      <c r="P150" s="2" t="str">
        <f>Plantilla!$M$10</f>
        <v>042_25</v>
      </c>
      <c r="Q150" s="2" t="str">
        <f>Plantilla!$O$10</f>
        <v>INSTITUTO DE ALTERNATIVAS PARA LOS JÓVENES (INDAJO)</v>
      </c>
      <c r="R150" s="39" t="str">
        <f>Plantilla!$M$12</f>
        <v>060</v>
      </c>
      <c r="S150" s="2" t="str">
        <f>Plantilla!$O$12</f>
        <v>PROGRAMAS Y ACCIONES CULTURALES, RECREATIVOS Y DEPORTIVAS</v>
      </c>
      <c r="T150" s="2">
        <v>5000</v>
      </c>
      <c r="U150" s="2" t="s">
        <v>260</v>
      </c>
      <c r="V150" s="32">
        <v>5631</v>
      </c>
      <c r="W150" s="32" t="s">
        <v>211</v>
      </c>
      <c r="X150" s="41" t="e">
        <f>Plantilla!#REF!</f>
        <v>#REF!</v>
      </c>
      <c r="Y150" s="2" t="e">
        <f>Plantilla!#REF!</f>
        <v>#REF!</v>
      </c>
      <c r="Z150" s="42">
        <f>Plantilla!AD234</f>
        <v>0</v>
      </c>
      <c r="AA150" s="42" t="e">
        <f>Plantilla!#REF!</f>
        <v>#REF!</v>
      </c>
      <c r="AB150" s="42" t="e">
        <f>Plantilla!#REF!</f>
        <v>#REF!</v>
      </c>
    </row>
    <row r="151" spans="1:28" ht="15.75" customHeight="1" x14ac:dyDescent="0.3">
      <c r="A151" s="2" t="e">
        <f t="shared" si="1"/>
        <v>#REF!</v>
      </c>
      <c r="D151" s="2">
        <f>Plantilla!$M$18</f>
        <v>2</v>
      </c>
      <c r="E151" s="39" t="str">
        <f>Plantilla!$O$18</f>
        <v>DESARROLLO SOCIAL</v>
      </c>
      <c r="F151" s="2">
        <f>Plantilla!$M$19</f>
        <v>2.7</v>
      </c>
      <c r="G151" s="39" t="str">
        <f>Plantilla!$O$19</f>
        <v>OTROS ASUNTOS SOCIALES</v>
      </c>
      <c r="H151" s="2" t="str">
        <f>Plantilla!$M$20</f>
        <v>2.7.1</v>
      </c>
      <c r="I151" s="39" t="str">
        <f>Plantilla!$O$20</f>
        <v>OTROS ASUNTOS SOCIALES</v>
      </c>
      <c r="J151" s="2" t="str">
        <f>Plantilla!$M$17</f>
        <v>R</v>
      </c>
      <c r="K151" s="39" t="str">
        <f>Plantilla!$O$17</f>
        <v>Específicos</v>
      </c>
      <c r="L151" s="2" t="str">
        <f>Plantilla!$M$9</f>
        <v>017_25</v>
      </c>
      <c r="M151" s="2" t="str">
        <f>Plantilla!$O$9</f>
        <v>INSTITUTO DE ALTERNATIVAS PARA LOS JÓVENES (INDAJO)</v>
      </c>
      <c r="N151" s="2">
        <f>Plantilla!$M$21</f>
        <v>1</v>
      </c>
      <c r="O151" s="2" t="str">
        <f>Plantilla!$O$21</f>
        <v>CORRESPONSABILIDAD SOCIAL (TRANSVERSAL)</v>
      </c>
      <c r="P151" s="2" t="str">
        <f>Plantilla!$M$10</f>
        <v>042_25</v>
      </c>
      <c r="Q151" s="2" t="str">
        <f>Plantilla!$O$10</f>
        <v>INSTITUTO DE ALTERNATIVAS PARA LOS JÓVENES (INDAJO)</v>
      </c>
      <c r="R151" s="39" t="str">
        <f>Plantilla!$M$12</f>
        <v>060</v>
      </c>
      <c r="S151" s="2" t="str">
        <f>Plantilla!$O$12</f>
        <v>PROGRAMAS Y ACCIONES CULTURALES, RECREATIVOS Y DEPORTIVAS</v>
      </c>
      <c r="T151" s="2">
        <v>5000</v>
      </c>
      <c r="U151" s="2" t="s">
        <v>260</v>
      </c>
      <c r="V151" s="32">
        <v>5641</v>
      </c>
      <c r="W151" s="32" t="s">
        <v>212</v>
      </c>
      <c r="X151" s="41" t="e">
        <f>Plantilla!#REF!</f>
        <v>#REF!</v>
      </c>
      <c r="Y151" s="2" t="e">
        <f>Plantilla!#REF!</f>
        <v>#REF!</v>
      </c>
      <c r="Z151" s="42">
        <f>Plantilla!AD235</f>
        <v>0</v>
      </c>
      <c r="AA151" s="42" t="e">
        <f>Plantilla!#REF!</f>
        <v>#REF!</v>
      </c>
      <c r="AB151" s="42" t="e">
        <f>Plantilla!#REF!</f>
        <v>#REF!</v>
      </c>
    </row>
    <row r="152" spans="1:28" ht="15.75" customHeight="1" x14ac:dyDescent="0.3">
      <c r="A152" s="2" t="e">
        <f t="shared" si="1"/>
        <v>#REF!</v>
      </c>
      <c r="D152" s="2">
        <f>Plantilla!$M$18</f>
        <v>2</v>
      </c>
      <c r="E152" s="39" t="str">
        <f>Plantilla!$O$18</f>
        <v>DESARROLLO SOCIAL</v>
      </c>
      <c r="F152" s="2">
        <f>Plantilla!$M$19</f>
        <v>2.7</v>
      </c>
      <c r="G152" s="39" t="str">
        <f>Plantilla!$O$19</f>
        <v>OTROS ASUNTOS SOCIALES</v>
      </c>
      <c r="H152" s="2" t="str">
        <f>Plantilla!$M$20</f>
        <v>2.7.1</v>
      </c>
      <c r="I152" s="39" t="str">
        <f>Plantilla!$O$20</f>
        <v>OTROS ASUNTOS SOCIALES</v>
      </c>
      <c r="J152" s="2" t="str">
        <f>Plantilla!$M$17</f>
        <v>R</v>
      </c>
      <c r="K152" s="39" t="str">
        <f>Plantilla!$O$17</f>
        <v>Específicos</v>
      </c>
      <c r="L152" s="2" t="str">
        <f>Plantilla!$M$9</f>
        <v>017_25</v>
      </c>
      <c r="M152" s="2" t="str">
        <f>Plantilla!$O$9</f>
        <v>INSTITUTO DE ALTERNATIVAS PARA LOS JÓVENES (INDAJO)</v>
      </c>
      <c r="N152" s="2">
        <f>Plantilla!$M$21</f>
        <v>1</v>
      </c>
      <c r="O152" s="2" t="str">
        <f>Plantilla!$O$21</f>
        <v>CORRESPONSABILIDAD SOCIAL (TRANSVERSAL)</v>
      </c>
      <c r="P152" s="2" t="str">
        <f>Plantilla!$M$10</f>
        <v>042_25</v>
      </c>
      <c r="Q152" s="2" t="str">
        <f>Plantilla!$O$10</f>
        <v>INSTITUTO DE ALTERNATIVAS PARA LOS JÓVENES (INDAJO)</v>
      </c>
      <c r="R152" s="39" t="str">
        <f>Plantilla!$M$12</f>
        <v>060</v>
      </c>
      <c r="S152" s="2" t="str">
        <f>Plantilla!$O$12</f>
        <v>PROGRAMAS Y ACCIONES CULTURALES, RECREATIVOS Y DEPORTIVAS</v>
      </c>
      <c r="T152" s="2">
        <v>5000</v>
      </c>
      <c r="U152" s="2" t="s">
        <v>260</v>
      </c>
      <c r="V152" s="32">
        <v>5651</v>
      </c>
      <c r="W152" s="32" t="s">
        <v>213</v>
      </c>
      <c r="X152" s="41" t="e">
        <f>Plantilla!#REF!</f>
        <v>#REF!</v>
      </c>
      <c r="Y152" s="2" t="e">
        <f>Plantilla!#REF!</f>
        <v>#REF!</v>
      </c>
      <c r="Z152" s="42">
        <f>Plantilla!AD236</f>
        <v>0</v>
      </c>
      <c r="AA152" s="42" t="e">
        <f>Plantilla!#REF!</f>
        <v>#REF!</v>
      </c>
      <c r="AB152" s="42" t="e">
        <f>Plantilla!#REF!</f>
        <v>#REF!</v>
      </c>
    </row>
    <row r="153" spans="1:28" ht="15.75" customHeight="1" x14ac:dyDescent="0.3">
      <c r="A153" s="2" t="e">
        <f t="shared" si="1"/>
        <v>#REF!</v>
      </c>
      <c r="D153" s="2">
        <f>Plantilla!$M$18</f>
        <v>2</v>
      </c>
      <c r="E153" s="39" t="str">
        <f>Plantilla!$O$18</f>
        <v>DESARROLLO SOCIAL</v>
      </c>
      <c r="F153" s="2">
        <f>Plantilla!$M$19</f>
        <v>2.7</v>
      </c>
      <c r="G153" s="39" t="str">
        <f>Plantilla!$O$19</f>
        <v>OTROS ASUNTOS SOCIALES</v>
      </c>
      <c r="H153" s="2" t="str">
        <f>Plantilla!$M$20</f>
        <v>2.7.1</v>
      </c>
      <c r="I153" s="39" t="str">
        <f>Plantilla!$O$20</f>
        <v>OTROS ASUNTOS SOCIALES</v>
      </c>
      <c r="J153" s="2" t="str">
        <f>Plantilla!$M$17</f>
        <v>R</v>
      </c>
      <c r="K153" s="39" t="str">
        <f>Plantilla!$O$17</f>
        <v>Específicos</v>
      </c>
      <c r="L153" s="2" t="str">
        <f>Plantilla!$M$9</f>
        <v>017_25</v>
      </c>
      <c r="M153" s="2" t="str">
        <f>Plantilla!$O$9</f>
        <v>INSTITUTO DE ALTERNATIVAS PARA LOS JÓVENES (INDAJO)</v>
      </c>
      <c r="N153" s="2">
        <f>Plantilla!$M$21</f>
        <v>1</v>
      </c>
      <c r="O153" s="2" t="str">
        <f>Plantilla!$O$21</f>
        <v>CORRESPONSABILIDAD SOCIAL (TRANSVERSAL)</v>
      </c>
      <c r="P153" s="2" t="str">
        <f>Plantilla!$M$10</f>
        <v>042_25</v>
      </c>
      <c r="Q153" s="2" t="str">
        <f>Plantilla!$O$10</f>
        <v>INSTITUTO DE ALTERNATIVAS PARA LOS JÓVENES (INDAJO)</v>
      </c>
      <c r="R153" s="39" t="str">
        <f>Plantilla!$M$12</f>
        <v>060</v>
      </c>
      <c r="S153" s="2" t="str">
        <f>Plantilla!$O$12</f>
        <v>PROGRAMAS Y ACCIONES CULTURALES, RECREATIVOS Y DEPORTIVAS</v>
      </c>
      <c r="T153" s="2">
        <v>5000</v>
      </c>
      <c r="U153" s="2" t="s">
        <v>260</v>
      </c>
      <c r="V153" s="32">
        <v>5661</v>
      </c>
      <c r="W153" s="32" t="s">
        <v>214</v>
      </c>
      <c r="X153" s="41" t="e">
        <f>Plantilla!#REF!</f>
        <v>#REF!</v>
      </c>
      <c r="Y153" s="2" t="e">
        <f>Plantilla!#REF!</f>
        <v>#REF!</v>
      </c>
      <c r="Z153" s="42">
        <f>Plantilla!AD237</f>
        <v>0</v>
      </c>
      <c r="AA153" s="42" t="e">
        <f>Plantilla!#REF!</f>
        <v>#REF!</v>
      </c>
      <c r="AB153" s="42" t="e">
        <f>Plantilla!#REF!</f>
        <v>#REF!</v>
      </c>
    </row>
    <row r="154" spans="1:28" ht="15.75" customHeight="1" x14ac:dyDescent="0.3">
      <c r="A154" s="2" t="e">
        <f t="shared" si="1"/>
        <v>#REF!</v>
      </c>
      <c r="D154" s="2">
        <f>Plantilla!$M$18</f>
        <v>2</v>
      </c>
      <c r="E154" s="39" t="str">
        <f>Plantilla!$O$18</f>
        <v>DESARROLLO SOCIAL</v>
      </c>
      <c r="F154" s="2">
        <f>Plantilla!$M$19</f>
        <v>2.7</v>
      </c>
      <c r="G154" s="39" t="str">
        <f>Plantilla!$O$19</f>
        <v>OTROS ASUNTOS SOCIALES</v>
      </c>
      <c r="H154" s="2" t="str">
        <f>Plantilla!$M$20</f>
        <v>2.7.1</v>
      </c>
      <c r="I154" s="39" t="str">
        <f>Plantilla!$O$20</f>
        <v>OTROS ASUNTOS SOCIALES</v>
      </c>
      <c r="J154" s="2" t="str">
        <f>Plantilla!$M$17</f>
        <v>R</v>
      </c>
      <c r="K154" s="39" t="str">
        <f>Plantilla!$O$17</f>
        <v>Específicos</v>
      </c>
      <c r="L154" s="2" t="str">
        <f>Plantilla!$M$9</f>
        <v>017_25</v>
      </c>
      <c r="M154" s="2" t="str">
        <f>Plantilla!$O$9</f>
        <v>INSTITUTO DE ALTERNATIVAS PARA LOS JÓVENES (INDAJO)</v>
      </c>
      <c r="N154" s="2">
        <f>Plantilla!$M$21</f>
        <v>1</v>
      </c>
      <c r="O154" s="2" t="str">
        <f>Plantilla!$O$21</f>
        <v>CORRESPONSABILIDAD SOCIAL (TRANSVERSAL)</v>
      </c>
      <c r="P154" s="2" t="str">
        <f>Plantilla!$M$10</f>
        <v>042_25</v>
      </c>
      <c r="Q154" s="2" t="str">
        <f>Plantilla!$O$10</f>
        <v>INSTITUTO DE ALTERNATIVAS PARA LOS JÓVENES (INDAJO)</v>
      </c>
      <c r="R154" s="39" t="str">
        <f>Plantilla!$M$12</f>
        <v>060</v>
      </c>
      <c r="S154" s="2" t="str">
        <f>Plantilla!$O$12</f>
        <v>PROGRAMAS Y ACCIONES CULTURALES, RECREATIVOS Y DEPORTIVAS</v>
      </c>
      <c r="T154" s="2">
        <v>5000</v>
      </c>
      <c r="U154" s="2" t="s">
        <v>260</v>
      </c>
      <c r="V154" s="32">
        <v>5662</v>
      </c>
      <c r="W154" s="32" t="s">
        <v>215</v>
      </c>
      <c r="X154" s="41" t="e">
        <f>Plantilla!#REF!</f>
        <v>#REF!</v>
      </c>
      <c r="Y154" s="2" t="e">
        <f>Plantilla!#REF!</f>
        <v>#REF!</v>
      </c>
      <c r="Z154" s="42">
        <f>Plantilla!AD238</f>
        <v>0</v>
      </c>
      <c r="AA154" s="42" t="e">
        <f>Plantilla!#REF!</f>
        <v>#REF!</v>
      </c>
      <c r="AB154" s="42" t="e">
        <f>Plantilla!#REF!</f>
        <v>#REF!</v>
      </c>
    </row>
    <row r="155" spans="1:28" ht="15.75" customHeight="1" x14ac:dyDescent="0.3">
      <c r="A155" s="2" t="e">
        <f t="shared" si="1"/>
        <v>#REF!</v>
      </c>
      <c r="D155" s="2">
        <f>Plantilla!$M$18</f>
        <v>2</v>
      </c>
      <c r="E155" s="39" t="str">
        <f>Plantilla!$O$18</f>
        <v>DESARROLLO SOCIAL</v>
      </c>
      <c r="F155" s="2">
        <f>Plantilla!$M$19</f>
        <v>2.7</v>
      </c>
      <c r="G155" s="39" t="str">
        <f>Plantilla!$O$19</f>
        <v>OTROS ASUNTOS SOCIALES</v>
      </c>
      <c r="H155" s="2" t="str">
        <f>Plantilla!$M$20</f>
        <v>2.7.1</v>
      </c>
      <c r="I155" s="39" t="str">
        <f>Plantilla!$O$20</f>
        <v>OTROS ASUNTOS SOCIALES</v>
      </c>
      <c r="J155" s="2" t="str">
        <f>Plantilla!$M$17</f>
        <v>R</v>
      </c>
      <c r="K155" s="39" t="str">
        <f>Plantilla!$O$17</f>
        <v>Específicos</v>
      </c>
      <c r="L155" s="2" t="str">
        <f>Plantilla!$M$9</f>
        <v>017_25</v>
      </c>
      <c r="M155" s="2" t="str">
        <f>Plantilla!$O$9</f>
        <v>INSTITUTO DE ALTERNATIVAS PARA LOS JÓVENES (INDAJO)</v>
      </c>
      <c r="N155" s="2">
        <f>Plantilla!$M$21</f>
        <v>1</v>
      </c>
      <c r="O155" s="2" t="str">
        <f>Plantilla!$O$21</f>
        <v>CORRESPONSABILIDAD SOCIAL (TRANSVERSAL)</v>
      </c>
      <c r="P155" s="2" t="str">
        <f>Plantilla!$M$10</f>
        <v>042_25</v>
      </c>
      <c r="Q155" s="2" t="str">
        <f>Plantilla!$O$10</f>
        <v>INSTITUTO DE ALTERNATIVAS PARA LOS JÓVENES (INDAJO)</v>
      </c>
      <c r="R155" s="39" t="str">
        <f>Plantilla!$M$12</f>
        <v>060</v>
      </c>
      <c r="S155" s="2" t="str">
        <f>Plantilla!$O$12</f>
        <v>PROGRAMAS Y ACCIONES CULTURALES, RECREATIVOS Y DEPORTIVAS</v>
      </c>
      <c r="T155" s="2">
        <v>5000</v>
      </c>
      <c r="U155" s="2" t="s">
        <v>260</v>
      </c>
      <c r="V155" s="32">
        <v>5671</v>
      </c>
      <c r="W155" s="32" t="s">
        <v>216</v>
      </c>
      <c r="X155" s="41" t="e">
        <f>Plantilla!#REF!</f>
        <v>#REF!</v>
      </c>
      <c r="Y155" s="2" t="e">
        <f>Plantilla!#REF!</f>
        <v>#REF!</v>
      </c>
      <c r="Z155" s="42">
        <f>Plantilla!AD239</f>
        <v>0</v>
      </c>
      <c r="AA155" s="42" t="e">
        <f>Plantilla!#REF!</f>
        <v>#REF!</v>
      </c>
      <c r="AB155" s="42" t="e">
        <f>Plantilla!#REF!</f>
        <v>#REF!</v>
      </c>
    </row>
    <row r="156" spans="1:28" ht="15.75" customHeight="1" x14ac:dyDescent="0.3">
      <c r="A156" s="2" t="e">
        <f t="shared" si="1"/>
        <v>#REF!</v>
      </c>
      <c r="D156" s="2">
        <f>Plantilla!$M$18</f>
        <v>2</v>
      </c>
      <c r="E156" s="39" t="str">
        <f>Plantilla!$O$18</f>
        <v>DESARROLLO SOCIAL</v>
      </c>
      <c r="F156" s="2">
        <f>Plantilla!$M$19</f>
        <v>2.7</v>
      </c>
      <c r="G156" s="39" t="str">
        <f>Plantilla!$O$19</f>
        <v>OTROS ASUNTOS SOCIALES</v>
      </c>
      <c r="H156" s="2" t="str">
        <f>Plantilla!$M$20</f>
        <v>2.7.1</v>
      </c>
      <c r="I156" s="39" t="str">
        <f>Plantilla!$O$20</f>
        <v>OTROS ASUNTOS SOCIALES</v>
      </c>
      <c r="J156" s="2" t="str">
        <f>Plantilla!$M$17</f>
        <v>R</v>
      </c>
      <c r="K156" s="39" t="str">
        <f>Plantilla!$O$17</f>
        <v>Específicos</v>
      </c>
      <c r="L156" s="2" t="str">
        <f>Plantilla!$M$9</f>
        <v>017_25</v>
      </c>
      <c r="M156" s="2" t="str">
        <f>Plantilla!$O$9</f>
        <v>INSTITUTO DE ALTERNATIVAS PARA LOS JÓVENES (INDAJO)</v>
      </c>
      <c r="N156" s="2">
        <f>Plantilla!$M$21</f>
        <v>1</v>
      </c>
      <c r="O156" s="2" t="str">
        <f>Plantilla!$O$21</f>
        <v>CORRESPONSABILIDAD SOCIAL (TRANSVERSAL)</v>
      </c>
      <c r="P156" s="2" t="str">
        <f>Plantilla!$M$10</f>
        <v>042_25</v>
      </c>
      <c r="Q156" s="2" t="str">
        <f>Plantilla!$O$10</f>
        <v>INSTITUTO DE ALTERNATIVAS PARA LOS JÓVENES (INDAJO)</v>
      </c>
      <c r="R156" s="39" t="str">
        <f>Plantilla!$M$12</f>
        <v>060</v>
      </c>
      <c r="S156" s="2" t="str">
        <f>Plantilla!$O$12</f>
        <v>PROGRAMAS Y ACCIONES CULTURALES, RECREATIVOS Y DEPORTIVAS</v>
      </c>
      <c r="T156" s="2">
        <v>5000</v>
      </c>
      <c r="U156" s="2" t="s">
        <v>260</v>
      </c>
      <c r="V156" s="32">
        <v>5691</v>
      </c>
      <c r="W156" s="32" t="s">
        <v>217</v>
      </c>
      <c r="X156" s="41" t="e">
        <f>Plantilla!#REF!</f>
        <v>#REF!</v>
      </c>
      <c r="Y156" s="2" t="e">
        <f>Plantilla!#REF!</f>
        <v>#REF!</v>
      </c>
      <c r="Z156" s="42">
        <f>Plantilla!AD240</f>
        <v>0</v>
      </c>
      <c r="AA156" s="42" t="e">
        <f>Plantilla!#REF!</f>
        <v>#REF!</v>
      </c>
      <c r="AB156" s="42" t="e">
        <f>Plantilla!#REF!</f>
        <v>#REF!</v>
      </c>
    </row>
    <row r="157" spans="1:28" ht="15.75" customHeight="1" x14ac:dyDescent="0.3">
      <c r="A157" s="2" t="e">
        <f t="shared" si="1"/>
        <v>#REF!</v>
      </c>
      <c r="D157" s="2">
        <f>Plantilla!$M$18</f>
        <v>2</v>
      </c>
      <c r="E157" s="39" t="str">
        <f>Plantilla!$O$18</f>
        <v>DESARROLLO SOCIAL</v>
      </c>
      <c r="F157" s="2">
        <f>Plantilla!$M$19</f>
        <v>2.7</v>
      </c>
      <c r="G157" s="39" t="str">
        <f>Plantilla!$O$19</f>
        <v>OTROS ASUNTOS SOCIALES</v>
      </c>
      <c r="H157" s="2" t="str">
        <f>Plantilla!$M$20</f>
        <v>2.7.1</v>
      </c>
      <c r="I157" s="39" t="str">
        <f>Plantilla!$O$20</f>
        <v>OTROS ASUNTOS SOCIALES</v>
      </c>
      <c r="J157" s="2" t="str">
        <f>Plantilla!$M$17</f>
        <v>R</v>
      </c>
      <c r="K157" s="39" t="str">
        <f>Plantilla!$O$17</f>
        <v>Específicos</v>
      </c>
      <c r="L157" s="2" t="str">
        <f>Plantilla!$M$9</f>
        <v>017_25</v>
      </c>
      <c r="M157" s="2" t="str">
        <f>Plantilla!$O$9</f>
        <v>INSTITUTO DE ALTERNATIVAS PARA LOS JÓVENES (INDAJO)</v>
      </c>
      <c r="N157" s="2">
        <f>Plantilla!$M$21</f>
        <v>1</v>
      </c>
      <c r="O157" s="2" t="str">
        <f>Plantilla!$O$21</f>
        <v>CORRESPONSABILIDAD SOCIAL (TRANSVERSAL)</v>
      </c>
      <c r="P157" s="2" t="str">
        <f>Plantilla!$M$10</f>
        <v>042_25</v>
      </c>
      <c r="Q157" s="2" t="str">
        <f>Plantilla!$O$10</f>
        <v>INSTITUTO DE ALTERNATIVAS PARA LOS JÓVENES (INDAJO)</v>
      </c>
      <c r="R157" s="39" t="str">
        <f>Plantilla!$M$12</f>
        <v>060</v>
      </c>
      <c r="S157" s="2" t="str">
        <f>Plantilla!$O$12</f>
        <v>PROGRAMAS Y ACCIONES CULTURALES, RECREATIVOS Y DEPORTIVAS</v>
      </c>
      <c r="T157" s="2">
        <v>5000</v>
      </c>
      <c r="U157" s="2" t="s">
        <v>260</v>
      </c>
      <c r="V157" s="32">
        <v>5731</v>
      </c>
      <c r="W157" s="32" t="s">
        <v>218</v>
      </c>
      <c r="X157" s="41" t="e">
        <f>Plantilla!#REF!</f>
        <v>#REF!</v>
      </c>
      <c r="Y157" s="2" t="e">
        <f>Plantilla!#REF!</f>
        <v>#REF!</v>
      </c>
      <c r="Z157" s="42">
        <f>Plantilla!AD241</f>
        <v>0</v>
      </c>
      <c r="AA157" s="42" t="e">
        <f>Plantilla!#REF!</f>
        <v>#REF!</v>
      </c>
      <c r="AB157" s="42" t="e">
        <f>Plantilla!#REF!</f>
        <v>#REF!</v>
      </c>
    </row>
    <row r="158" spans="1:28" ht="15.75" customHeight="1" x14ac:dyDescent="0.3">
      <c r="A158" s="2" t="e">
        <f t="shared" si="1"/>
        <v>#REF!</v>
      </c>
      <c r="D158" s="2">
        <f>Plantilla!$M$18</f>
        <v>2</v>
      </c>
      <c r="E158" s="39" t="str">
        <f>Plantilla!$O$18</f>
        <v>DESARROLLO SOCIAL</v>
      </c>
      <c r="F158" s="2">
        <f>Plantilla!$M$19</f>
        <v>2.7</v>
      </c>
      <c r="G158" s="39" t="str">
        <f>Plantilla!$O$19</f>
        <v>OTROS ASUNTOS SOCIALES</v>
      </c>
      <c r="H158" s="2" t="str">
        <f>Plantilla!$M$20</f>
        <v>2.7.1</v>
      </c>
      <c r="I158" s="39" t="str">
        <f>Plantilla!$O$20</f>
        <v>OTROS ASUNTOS SOCIALES</v>
      </c>
      <c r="J158" s="2" t="str">
        <f>Plantilla!$M$17</f>
        <v>R</v>
      </c>
      <c r="K158" s="39" t="str">
        <f>Plantilla!$O$17</f>
        <v>Específicos</v>
      </c>
      <c r="L158" s="2" t="str">
        <f>Plantilla!$M$9</f>
        <v>017_25</v>
      </c>
      <c r="M158" s="2" t="str">
        <f>Plantilla!$O$9</f>
        <v>INSTITUTO DE ALTERNATIVAS PARA LOS JÓVENES (INDAJO)</v>
      </c>
      <c r="N158" s="2">
        <f>Plantilla!$M$21</f>
        <v>1</v>
      </c>
      <c r="O158" s="2" t="str">
        <f>Plantilla!$O$21</f>
        <v>CORRESPONSABILIDAD SOCIAL (TRANSVERSAL)</v>
      </c>
      <c r="P158" s="2" t="str">
        <f>Plantilla!$M$10</f>
        <v>042_25</v>
      </c>
      <c r="Q158" s="2" t="str">
        <f>Plantilla!$O$10</f>
        <v>INSTITUTO DE ALTERNATIVAS PARA LOS JÓVENES (INDAJO)</v>
      </c>
      <c r="R158" s="39" t="str">
        <f>Plantilla!$M$12</f>
        <v>060</v>
      </c>
      <c r="S158" s="2" t="str">
        <f>Plantilla!$O$12</f>
        <v>PROGRAMAS Y ACCIONES CULTURALES, RECREATIVOS Y DEPORTIVAS</v>
      </c>
      <c r="T158" s="2">
        <v>5000</v>
      </c>
      <c r="U158" s="2" t="s">
        <v>260</v>
      </c>
      <c r="V158" s="32">
        <v>5751</v>
      </c>
      <c r="W158" s="32" t="s">
        <v>219</v>
      </c>
      <c r="X158" s="41" t="e">
        <f>Plantilla!#REF!</f>
        <v>#REF!</v>
      </c>
      <c r="Y158" s="2" t="e">
        <f>Plantilla!#REF!</f>
        <v>#REF!</v>
      </c>
      <c r="Z158" s="42">
        <f>Plantilla!AD242</f>
        <v>30000</v>
      </c>
      <c r="AA158" s="42" t="e">
        <f>Plantilla!#REF!</f>
        <v>#REF!</v>
      </c>
      <c r="AB158" s="42" t="e">
        <f>Plantilla!#REF!</f>
        <v>#REF!</v>
      </c>
    </row>
    <row r="159" spans="1:28" ht="15.75" customHeight="1" x14ac:dyDescent="0.3">
      <c r="A159" s="2" t="e">
        <f t="shared" si="1"/>
        <v>#REF!</v>
      </c>
      <c r="D159" s="2">
        <f>Plantilla!$M$18</f>
        <v>2</v>
      </c>
      <c r="E159" s="39" t="str">
        <f>Plantilla!$O$18</f>
        <v>DESARROLLO SOCIAL</v>
      </c>
      <c r="F159" s="2">
        <f>Plantilla!$M$19</f>
        <v>2.7</v>
      </c>
      <c r="G159" s="39" t="str">
        <f>Plantilla!$O$19</f>
        <v>OTROS ASUNTOS SOCIALES</v>
      </c>
      <c r="H159" s="2" t="str">
        <f>Plantilla!$M$20</f>
        <v>2.7.1</v>
      </c>
      <c r="I159" s="39" t="str">
        <f>Plantilla!$O$20</f>
        <v>OTROS ASUNTOS SOCIALES</v>
      </c>
      <c r="J159" s="2" t="str">
        <f>Plantilla!$M$17</f>
        <v>R</v>
      </c>
      <c r="K159" s="39" t="str">
        <f>Plantilla!$O$17</f>
        <v>Específicos</v>
      </c>
      <c r="L159" s="2" t="str">
        <f>Plantilla!$M$9</f>
        <v>017_25</v>
      </c>
      <c r="M159" s="2" t="str">
        <f>Plantilla!$O$9</f>
        <v>INSTITUTO DE ALTERNATIVAS PARA LOS JÓVENES (INDAJO)</v>
      </c>
      <c r="N159" s="2">
        <f>Plantilla!$M$21</f>
        <v>1</v>
      </c>
      <c r="O159" s="2" t="str">
        <f>Plantilla!$O$21</f>
        <v>CORRESPONSABILIDAD SOCIAL (TRANSVERSAL)</v>
      </c>
      <c r="P159" s="2" t="str">
        <f>Plantilla!$M$10</f>
        <v>042_25</v>
      </c>
      <c r="Q159" s="2" t="str">
        <f>Plantilla!$O$10</f>
        <v>INSTITUTO DE ALTERNATIVAS PARA LOS JÓVENES (INDAJO)</v>
      </c>
      <c r="R159" s="39" t="str">
        <f>Plantilla!$M$12</f>
        <v>060</v>
      </c>
      <c r="S159" s="2" t="str">
        <f>Plantilla!$O$12</f>
        <v>PROGRAMAS Y ACCIONES CULTURALES, RECREATIVOS Y DEPORTIVAS</v>
      </c>
      <c r="T159" s="2">
        <v>5000</v>
      </c>
      <c r="U159" s="2" t="s">
        <v>260</v>
      </c>
      <c r="V159" s="32">
        <v>5771</v>
      </c>
      <c r="W159" s="32" t="s">
        <v>220</v>
      </c>
      <c r="X159" s="41" t="e">
        <f>Plantilla!#REF!</f>
        <v>#REF!</v>
      </c>
      <c r="Y159" s="2" t="e">
        <f>Plantilla!#REF!</f>
        <v>#REF!</v>
      </c>
      <c r="Z159" s="42">
        <f>Plantilla!AD243</f>
        <v>0</v>
      </c>
      <c r="AA159" s="42" t="e">
        <f>Plantilla!#REF!</f>
        <v>#REF!</v>
      </c>
      <c r="AB159" s="42" t="e">
        <f>Plantilla!#REF!</f>
        <v>#REF!</v>
      </c>
    </row>
    <row r="160" spans="1:28" ht="15.75" customHeight="1" x14ac:dyDescent="0.3">
      <c r="A160" s="2" t="e">
        <f t="shared" si="1"/>
        <v>#REF!</v>
      </c>
      <c r="D160" s="2">
        <f>Plantilla!$M$18</f>
        <v>2</v>
      </c>
      <c r="E160" s="39" t="str">
        <f>Plantilla!$O$18</f>
        <v>DESARROLLO SOCIAL</v>
      </c>
      <c r="F160" s="2">
        <f>Plantilla!$M$19</f>
        <v>2.7</v>
      </c>
      <c r="G160" s="39" t="str">
        <f>Plantilla!$O$19</f>
        <v>OTROS ASUNTOS SOCIALES</v>
      </c>
      <c r="H160" s="2" t="str">
        <f>Plantilla!$M$20</f>
        <v>2.7.1</v>
      </c>
      <c r="I160" s="39" t="str">
        <f>Plantilla!$O$20</f>
        <v>OTROS ASUNTOS SOCIALES</v>
      </c>
      <c r="J160" s="2" t="str">
        <f>Plantilla!$M$17</f>
        <v>R</v>
      </c>
      <c r="K160" s="39" t="str">
        <f>Plantilla!$O$17</f>
        <v>Específicos</v>
      </c>
      <c r="L160" s="2" t="str">
        <f>Plantilla!$M$9</f>
        <v>017_25</v>
      </c>
      <c r="M160" s="2" t="str">
        <f>Plantilla!$O$9</f>
        <v>INSTITUTO DE ALTERNATIVAS PARA LOS JÓVENES (INDAJO)</v>
      </c>
      <c r="N160" s="2">
        <f>Plantilla!$M$21</f>
        <v>1</v>
      </c>
      <c r="O160" s="2" t="str">
        <f>Plantilla!$O$21</f>
        <v>CORRESPONSABILIDAD SOCIAL (TRANSVERSAL)</v>
      </c>
      <c r="P160" s="2" t="str">
        <f>Plantilla!$M$10</f>
        <v>042_25</v>
      </c>
      <c r="Q160" s="2" t="str">
        <f>Plantilla!$O$10</f>
        <v>INSTITUTO DE ALTERNATIVAS PARA LOS JÓVENES (INDAJO)</v>
      </c>
      <c r="R160" s="39" t="str">
        <f>Plantilla!$M$12</f>
        <v>060</v>
      </c>
      <c r="S160" s="2" t="str">
        <f>Plantilla!$O$12</f>
        <v>PROGRAMAS Y ACCIONES CULTURALES, RECREATIVOS Y DEPORTIVAS</v>
      </c>
      <c r="T160" s="2">
        <v>5000</v>
      </c>
      <c r="U160" s="2" t="s">
        <v>260</v>
      </c>
      <c r="V160" s="32">
        <v>5781</v>
      </c>
      <c r="W160" s="32" t="s">
        <v>221</v>
      </c>
      <c r="X160" s="41" t="e">
        <f>Plantilla!#REF!</f>
        <v>#REF!</v>
      </c>
      <c r="Y160" s="2" t="e">
        <f>Plantilla!#REF!</f>
        <v>#REF!</v>
      </c>
      <c r="Z160" s="42">
        <f>Plantilla!AD244</f>
        <v>0</v>
      </c>
      <c r="AA160" s="42" t="e">
        <f>Plantilla!#REF!</f>
        <v>#REF!</v>
      </c>
      <c r="AB160" s="42" t="e">
        <f>Plantilla!#REF!</f>
        <v>#REF!</v>
      </c>
    </row>
    <row r="161" spans="1:28" ht="15.75" customHeight="1" x14ac:dyDescent="0.3">
      <c r="A161" s="2" t="e">
        <f t="shared" si="1"/>
        <v>#REF!</v>
      </c>
      <c r="D161" s="2">
        <f>Plantilla!$M$18</f>
        <v>2</v>
      </c>
      <c r="E161" s="39" t="str">
        <f>Plantilla!$O$18</f>
        <v>DESARROLLO SOCIAL</v>
      </c>
      <c r="F161" s="2">
        <f>Plantilla!$M$19</f>
        <v>2.7</v>
      </c>
      <c r="G161" s="39" t="str">
        <f>Plantilla!$O$19</f>
        <v>OTROS ASUNTOS SOCIALES</v>
      </c>
      <c r="H161" s="2" t="str">
        <f>Plantilla!$M$20</f>
        <v>2.7.1</v>
      </c>
      <c r="I161" s="39" t="str">
        <f>Plantilla!$O$20</f>
        <v>OTROS ASUNTOS SOCIALES</v>
      </c>
      <c r="J161" s="2" t="str">
        <f>Plantilla!$M$17</f>
        <v>R</v>
      </c>
      <c r="K161" s="39" t="str">
        <f>Plantilla!$O$17</f>
        <v>Específicos</v>
      </c>
      <c r="L161" s="2" t="str">
        <f>Plantilla!$M$9</f>
        <v>017_25</v>
      </c>
      <c r="M161" s="2" t="str">
        <f>Plantilla!$O$9</f>
        <v>INSTITUTO DE ALTERNATIVAS PARA LOS JÓVENES (INDAJO)</v>
      </c>
      <c r="N161" s="2">
        <f>Plantilla!$M$21</f>
        <v>1</v>
      </c>
      <c r="O161" s="2" t="str">
        <f>Plantilla!$O$21</f>
        <v>CORRESPONSABILIDAD SOCIAL (TRANSVERSAL)</v>
      </c>
      <c r="P161" s="2" t="str">
        <f>Plantilla!$M$10</f>
        <v>042_25</v>
      </c>
      <c r="Q161" s="2" t="str">
        <f>Plantilla!$O$10</f>
        <v>INSTITUTO DE ALTERNATIVAS PARA LOS JÓVENES (INDAJO)</v>
      </c>
      <c r="R161" s="39" t="str">
        <f>Plantilla!$M$12</f>
        <v>060</v>
      </c>
      <c r="S161" s="2" t="str">
        <f>Plantilla!$O$12</f>
        <v>PROGRAMAS Y ACCIONES CULTURALES, RECREATIVOS Y DEPORTIVAS</v>
      </c>
      <c r="T161" s="2">
        <v>5000</v>
      </c>
      <c r="U161" s="2" t="s">
        <v>260</v>
      </c>
      <c r="V161" s="32">
        <v>5811</v>
      </c>
      <c r="W161" s="32" t="s">
        <v>222</v>
      </c>
      <c r="X161" s="41" t="e">
        <f>Plantilla!#REF!</f>
        <v>#REF!</v>
      </c>
      <c r="Y161" s="2" t="e">
        <f>Plantilla!#REF!</f>
        <v>#REF!</v>
      </c>
      <c r="Z161" s="42">
        <f>Plantilla!AD245</f>
        <v>0</v>
      </c>
      <c r="AA161" s="42" t="e">
        <f>Plantilla!#REF!</f>
        <v>#REF!</v>
      </c>
      <c r="AB161" s="42" t="e">
        <f>Plantilla!#REF!</f>
        <v>#REF!</v>
      </c>
    </row>
    <row r="162" spans="1:28" ht="15.75" customHeight="1" x14ac:dyDescent="0.3">
      <c r="A162" s="2" t="e">
        <f t="shared" si="1"/>
        <v>#REF!</v>
      </c>
      <c r="D162" s="2">
        <f>Plantilla!$M$18</f>
        <v>2</v>
      </c>
      <c r="E162" s="39" t="str">
        <f>Plantilla!$O$18</f>
        <v>DESARROLLO SOCIAL</v>
      </c>
      <c r="F162" s="2">
        <f>Plantilla!$M$19</f>
        <v>2.7</v>
      </c>
      <c r="G162" s="39" t="str">
        <f>Plantilla!$O$19</f>
        <v>OTROS ASUNTOS SOCIALES</v>
      </c>
      <c r="H162" s="2" t="str">
        <f>Plantilla!$M$20</f>
        <v>2.7.1</v>
      </c>
      <c r="I162" s="39" t="str">
        <f>Plantilla!$O$20</f>
        <v>OTROS ASUNTOS SOCIALES</v>
      </c>
      <c r="J162" s="2" t="str">
        <f>Plantilla!$M$17</f>
        <v>R</v>
      </c>
      <c r="K162" s="39" t="str">
        <f>Plantilla!$O$17</f>
        <v>Específicos</v>
      </c>
      <c r="L162" s="2" t="str">
        <f>Plantilla!$M$9</f>
        <v>017_25</v>
      </c>
      <c r="M162" s="2" t="str">
        <f>Plantilla!$O$9</f>
        <v>INSTITUTO DE ALTERNATIVAS PARA LOS JÓVENES (INDAJO)</v>
      </c>
      <c r="N162" s="2">
        <f>Plantilla!$M$21</f>
        <v>1</v>
      </c>
      <c r="O162" s="2" t="str">
        <f>Plantilla!$O$21</f>
        <v>CORRESPONSABILIDAD SOCIAL (TRANSVERSAL)</v>
      </c>
      <c r="P162" s="2" t="str">
        <f>Plantilla!$M$10</f>
        <v>042_25</v>
      </c>
      <c r="Q162" s="2" t="str">
        <f>Plantilla!$O$10</f>
        <v>INSTITUTO DE ALTERNATIVAS PARA LOS JÓVENES (INDAJO)</v>
      </c>
      <c r="R162" s="39" t="str">
        <f>Plantilla!$M$12</f>
        <v>060</v>
      </c>
      <c r="S162" s="2" t="str">
        <f>Plantilla!$O$12</f>
        <v>PROGRAMAS Y ACCIONES CULTURALES, RECREATIVOS Y DEPORTIVAS</v>
      </c>
      <c r="T162" s="2">
        <v>5000</v>
      </c>
      <c r="U162" s="2" t="s">
        <v>260</v>
      </c>
      <c r="V162" s="32">
        <v>5911</v>
      </c>
      <c r="W162" s="32" t="s">
        <v>223</v>
      </c>
      <c r="X162" s="41" t="e">
        <f>Plantilla!#REF!</f>
        <v>#REF!</v>
      </c>
      <c r="Y162" s="2" t="e">
        <f>Plantilla!#REF!</f>
        <v>#REF!</v>
      </c>
      <c r="Z162" s="42">
        <f>Plantilla!AD246</f>
        <v>0</v>
      </c>
      <c r="AA162" s="42" t="e">
        <f>Plantilla!#REF!</f>
        <v>#REF!</v>
      </c>
      <c r="AB162" s="42" t="e">
        <f>Plantilla!#REF!</f>
        <v>#REF!</v>
      </c>
    </row>
    <row r="163" spans="1:28" ht="15.75" customHeight="1" x14ac:dyDescent="0.3">
      <c r="A163" s="2" t="e">
        <f t="shared" si="1"/>
        <v>#REF!</v>
      </c>
      <c r="D163" s="2">
        <f>Plantilla!$M$18</f>
        <v>2</v>
      </c>
      <c r="E163" s="39" t="str">
        <f>Plantilla!$O$18</f>
        <v>DESARROLLO SOCIAL</v>
      </c>
      <c r="F163" s="2">
        <f>Plantilla!$M$19</f>
        <v>2.7</v>
      </c>
      <c r="G163" s="39" t="str">
        <f>Plantilla!$O$19</f>
        <v>OTROS ASUNTOS SOCIALES</v>
      </c>
      <c r="H163" s="2" t="str">
        <f>Plantilla!$M$20</f>
        <v>2.7.1</v>
      </c>
      <c r="I163" s="39" t="str">
        <f>Plantilla!$O$20</f>
        <v>OTROS ASUNTOS SOCIALES</v>
      </c>
      <c r="J163" s="2" t="str">
        <f>Plantilla!$M$17</f>
        <v>R</v>
      </c>
      <c r="K163" s="39" t="str">
        <f>Plantilla!$O$17</f>
        <v>Específicos</v>
      </c>
      <c r="L163" s="2" t="str">
        <f>Plantilla!$M$9</f>
        <v>017_25</v>
      </c>
      <c r="M163" s="2" t="str">
        <f>Plantilla!$O$9</f>
        <v>INSTITUTO DE ALTERNATIVAS PARA LOS JÓVENES (INDAJO)</v>
      </c>
      <c r="N163" s="2">
        <f>Plantilla!$M$21</f>
        <v>1</v>
      </c>
      <c r="O163" s="2" t="str">
        <f>Plantilla!$O$21</f>
        <v>CORRESPONSABILIDAD SOCIAL (TRANSVERSAL)</v>
      </c>
      <c r="P163" s="2" t="str">
        <f>Plantilla!$M$10</f>
        <v>042_25</v>
      </c>
      <c r="Q163" s="2" t="str">
        <f>Plantilla!$O$10</f>
        <v>INSTITUTO DE ALTERNATIVAS PARA LOS JÓVENES (INDAJO)</v>
      </c>
      <c r="R163" s="39" t="str">
        <f>Plantilla!$M$12</f>
        <v>060</v>
      </c>
      <c r="S163" s="2" t="str">
        <f>Plantilla!$O$12</f>
        <v>PROGRAMAS Y ACCIONES CULTURALES, RECREATIVOS Y DEPORTIVAS</v>
      </c>
      <c r="T163" s="2">
        <v>5000</v>
      </c>
      <c r="U163" s="2" t="s">
        <v>260</v>
      </c>
      <c r="V163" s="32">
        <v>5971</v>
      </c>
      <c r="W163" s="32" t="s">
        <v>224</v>
      </c>
      <c r="X163" s="41" t="e">
        <f>Plantilla!#REF!</f>
        <v>#REF!</v>
      </c>
      <c r="Y163" s="2" t="e">
        <f>Plantilla!#REF!</f>
        <v>#REF!</v>
      </c>
      <c r="Z163" s="42">
        <f>Plantilla!AD247</f>
        <v>0</v>
      </c>
      <c r="AA163" s="42" t="e">
        <f>Plantilla!#REF!</f>
        <v>#REF!</v>
      </c>
      <c r="AB163" s="42" t="e">
        <f>Plantilla!#REF!</f>
        <v>#REF!</v>
      </c>
    </row>
    <row r="164" spans="1:28" ht="15.75" customHeight="1" x14ac:dyDescent="0.3">
      <c r="A164" s="2" t="str">
        <f t="shared" si="1"/>
        <v>017_251042_25060612100</v>
      </c>
      <c r="D164" s="2">
        <f>Plantilla!$M$18</f>
        <v>2</v>
      </c>
      <c r="E164" s="39" t="str">
        <f>Plantilla!$O$18</f>
        <v>DESARROLLO SOCIAL</v>
      </c>
      <c r="F164" s="2">
        <f>Plantilla!$M$19</f>
        <v>2.7</v>
      </c>
      <c r="G164" s="39" t="str">
        <f>Plantilla!$O$19</f>
        <v>OTROS ASUNTOS SOCIALES</v>
      </c>
      <c r="H164" s="2" t="str">
        <f>Plantilla!$M$20</f>
        <v>2.7.1</v>
      </c>
      <c r="I164" s="39" t="str">
        <f>Plantilla!$O$20</f>
        <v>OTROS ASUNTOS SOCIALES</v>
      </c>
      <c r="J164" s="2" t="str">
        <f>Plantilla!$M$17</f>
        <v>R</v>
      </c>
      <c r="K164" s="39" t="str">
        <f>Plantilla!$O$17</f>
        <v>Específicos</v>
      </c>
      <c r="L164" s="2" t="str">
        <f>Plantilla!$M$9</f>
        <v>017_25</v>
      </c>
      <c r="M164" s="2" t="str">
        <f>Plantilla!$O$9</f>
        <v>INSTITUTO DE ALTERNATIVAS PARA LOS JÓVENES (INDAJO)</v>
      </c>
      <c r="N164" s="2">
        <f>Plantilla!$M$21</f>
        <v>1</v>
      </c>
      <c r="O164" s="2" t="str">
        <f>Plantilla!$O$21</f>
        <v>CORRESPONSABILIDAD SOCIAL (TRANSVERSAL)</v>
      </c>
      <c r="P164" s="2" t="str">
        <f>Plantilla!$M$10</f>
        <v>042_25</v>
      </c>
      <c r="Q164" s="2" t="str">
        <f>Plantilla!$O$10</f>
        <v>INSTITUTO DE ALTERNATIVAS PARA LOS JÓVENES (INDAJO)</v>
      </c>
      <c r="R164" s="39" t="str">
        <f>Plantilla!$M$12</f>
        <v>060</v>
      </c>
      <c r="S164" s="2" t="str">
        <f>Plantilla!$O$12</f>
        <v>PROGRAMAS Y ACCIONES CULTURALES, RECREATIVOS Y DEPORTIVAS</v>
      </c>
      <c r="T164" s="2">
        <v>6000</v>
      </c>
      <c r="U164" s="2" t="s">
        <v>261</v>
      </c>
      <c r="V164" s="32">
        <v>6121</v>
      </c>
      <c r="W164" s="32" t="s">
        <v>226</v>
      </c>
      <c r="X164" s="41" t="str">
        <f>Plantilla!AD252</f>
        <v>00</v>
      </c>
      <c r="Y164" s="2" t="str">
        <f>Plantilla!AF252</f>
        <v>SIN DESCRIPCIÓN PARA DESTINOS 00</v>
      </c>
      <c r="Z164" s="42">
        <f>Plantilla!AD248</f>
        <v>0</v>
      </c>
      <c r="AA164" s="42" t="e">
        <f>Plantilla!#REF!</f>
        <v>#REF!</v>
      </c>
      <c r="AB164" s="42" t="e">
        <f>Plantilla!#REF!</f>
        <v>#REF!</v>
      </c>
    </row>
    <row r="165" spans="1:28" ht="15.75" customHeight="1" x14ac:dyDescent="0.3">
      <c r="A165" s="2" t="str">
        <f t="shared" si="1"/>
        <v>017_251042_250606121XX</v>
      </c>
      <c r="B165" s="2"/>
      <c r="C165" s="2"/>
      <c r="D165" s="2">
        <f>Plantilla!$M$18</f>
        <v>2</v>
      </c>
      <c r="E165" s="39" t="str">
        <f>Plantilla!$O$18</f>
        <v>DESARROLLO SOCIAL</v>
      </c>
      <c r="F165" s="2">
        <f>Plantilla!$M$19</f>
        <v>2.7</v>
      </c>
      <c r="G165" s="39" t="str">
        <f>Plantilla!$O$19</f>
        <v>OTROS ASUNTOS SOCIALES</v>
      </c>
      <c r="H165" s="2" t="str">
        <f>Plantilla!$M$20</f>
        <v>2.7.1</v>
      </c>
      <c r="I165" s="39" t="str">
        <f>Plantilla!$O$20</f>
        <v>OTROS ASUNTOS SOCIALES</v>
      </c>
      <c r="J165" s="2" t="str">
        <f>Plantilla!$M$17</f>
        <v>R</v>
      </c>
      <c r="K165" s="39" t="str">
        <f>Plantilla!$O$17</f>
        <v>Específicos</v>
      </c>
      <c r="L165" s="2" t="str">
        <f>Plantilla!$M$9</f>
        <v>017_25</v>
      </c>
      <c r="M165" s="2" t="str">
        <f>Plantilla!$O$9</f>
        <v>INSTITUTO DE ALTERNATIVAS PARA LOS JÓVENES (INDAJO)</v>
      </c>
      <c r="N165" s="2">
        <f>Plantilla!$M$21</f>
        <v>1</v>
      </c>
      <c r="O165" s="2" t="str">
        <f>Plantilla!$O$21</f>
        <v>CORRESPONSABILIDAD SOCIAL (TRANSVERSAL)</v>
      </c>
      <c r="P165" s="2" t="str">
        <f>Plantilla!$M$10</f>
        <v>042_25</v>
      </c>
      <c r="Q165" s="2" t="str">
        <f>Plantilla!$O$10</f>
        <v>INSTITUTO DE ALTERNATIVAS PARA LOS JÓVENES (INDAJO)</v>
      </c>
      <c r="R165" s="39" t="str">
        <f>Plantilla!$M$12</f>
        <v>060</v>
      </c>
      <c r="S165" s="2" t="str">
        <f>Plantilla!$O$12</f>
        <v>PROGRAMAS Y ACCIONES CULTURALES, RECREATIVOS Y DEPORTIVAS</v>
      </c>
      <c r="T165" s="2">
        <v>6000</v>
      </c>
      <c r="U165" s="2" t="s">
        <v>261</v>
      </c>
      <c r="V165" s="32">
        <v>6121</v>
      </c>
      <c r="W165" s="32" t="s">
        <v>226</v>
      </c>
      <c r="X165" s="41" t="str">
        <f>Plantilla!AD253</f>
        <v>XX</v>
      </c>
      <c r="Y165" s="2" t="str">
        <f>Plantilla!AF253</f>
        <v>OBRAS MULTIANUALES</v>
      </c>
      <c r="Z165" s="42">
        <f>Plantilla!AD249</f>
        <v>30000</v>
      </c>
      <c r="AA165" s="42" t="e">
        <f>Plantilla!#REF!</f>
        <v>#REF!</v>
      </c>
      <c r="AB165" s="42" t="e">
        <f>Plantilla!#REF!</f>
        <v>#REF!</v>
      </c>
    </row>
    <row r="166" spans="1:28" ht="15.75" customHeight="1" x14ac:dyDescent="0.3">
      <c r="A166" s="2" t="str">
        <f t="shared" si="1"/>
        <v>017_251042_25060612100</v>
      </c>
      <c r="B166" s="2"/>
      <c r="C166" s="2"/>
      <c r="D166" s="2">
        <f>Plantilla!$M$18</f>
        <v>2</v>
      </c>
      <c r="E166" s="39" t="str">
        <f>Plantilla!$O$18</f>
        <v>DESARROLLO SOCIAL</v>
      </c>
      <c r="F166" s="2">
        <f>Plantilla!$M$19</f>
        <v>2.7</v>
      </c>
      <c r="G166" s="39" t="str">
        <f>Plantilla!$O$19</f>
        <v>OTROS ASUNTOS SOCIALES</v>
      </c>
      <c r="H166" s="2" t="str">
        <f>Plantilla!$M$20</f>
        <v>2.7.1</v>
      </c>
      <c r="I166" s="39" t="str">
        <f>Plantilla!$O$20</f>
        <v>OTROS ASUNTOS SOCIALES</v>
      </c>
      <c r="J166" s="2" t="str">
        <f>Plantilla!$M$17</f>
        <v>R</v>
      </c>
      <c r="K166" s="39" t="str">
        <f>Plantilla!$O$17</f>
        <v>Específicos</v>
      </c>
      <c r="L166" s="2" t="str">
        <f>Plantilla!$M$9</f>
        <v>017_25</v>
      </c>
      <c r="M166" s="2" t="str">
        <f>Plantilla!$O$9</f>
        <v>INSTITUTO DE ALTERNATIVAS PARA LOS JÓVENES (INDAJO)</v>
      </c>
      <c r="N166" s="2">
        <f>Plantilla!$M$21</f>
        <v>1</v>
      </c>
      <c r="O166" s="2" t="str">
        <f>Plantilla!$O$21</f>
        <v>CORRESPONSABILIDAD SOCIAL (TRANSVERSAL)</v>
      </c>
      <c r="P166" s="2" t="str">
        <f>Plantilla!$M$10</f>
        <v>042_25</v>
      </c>
      <c r="Q166" s="2" t="str">
        <f>Plantilla!$O$10</f>
        <v>INSTITUTO DE ALTERNATIVAS PARA LOS JÓVENES (INDAJO)</v>
      </c>
      <c r="R166" s="39" t="str">
        <f>Plantilla!$M$12</f>
        <v>060</v>
      </c>
      <c r="S166" s="2" t="str">
        <f>Plantilla!$O$12</f>
        <v>PROGRAMAS Y ACCIONES CULTURALES, RECREATIVOS Y DEPORTIVAS</v>
      </c>
      <c r="T166" s="2">
        <v>6000</v>
      </c>
      <c r="U166" s="2" t="s">
        <v>261</v>
      </c>
      <c r="V166" s="32">
        <v>6121</v>
      </c>
      <c r="W166" s="32" t="s">
        <v>226</v>
      </c>
      <c r="X166" s="41" t="str">
        <f>Plantilla!AD254</f>
        <v>00</v>
      </c>
      <c r="Y166" s="2" t="str">
        <f>Plantilla!AF254</f>
        <v>SIN DESCRIPCIÓN PARA DESTINOS 00</v>
      </c>
      <c r="Z166" s="42">
        <f>Plantilla!AD250</f>
        <v>0</v>
      </c>
      <c r="AA166" s="42" t="e">
        <f>Plantilla!#REF!</f>
        <v>#REF!</v>
      </c>
      <c r="AB166" s="42" t="e">
        <f>Plantilla!#REF!</f>
        <v>#REF!</v>
      </c>
    </row>
    <row r="167" spans="1:28" ht="15.75" customHeight="1" x14ac:dyDescent="0.3">
      <c r="A167" s="2" t="str">
        <f t="shared" si="1"/>
        <v>017_251042_25060613100</v>
      </c>
      <c r="D167" s="2">
        <f>Plantilla!$M$18</f>
        <v>2</v>
      </c>
      <c r="E167" s="39" t="str">
        <f>Plantilla!$O$18</f>
        <v>DESARROLLO SOCIAL</v>
      </c>
      <c r="F167" s="2">
        <f>Plantilla!$M$19</f>
        <v>2.7</v>
      </c>
      <c r="G167" s="39" t="str">
        <f>Plantilla!$O$19</f>
        <v>OTROS ASUNTOS SOCIALES</v>
      </c>
      <c r="H167" s="2" t="str">
        <f>Plantilla!$M$20</f>
        <v>2.7.1</v>
      </c>
      <c r="I167" s="39" t="str">
        <f>Plantilla!$O$20</f>
        <v>OTROS ASUNTOS SOCIALES</v>
      </c>
      <c r="J167" s="2" t="str">
        <f>Plantilla!$M$17</f>
        <v>R</v>
      </c>
      <c r="K167" s="39" t="str">
        <f>Plantilla!$O$17</f>
        <v>Específicos</v>
      </c>
      <c r="L167" s="2" t="str">
        <f>Plantilla!$M$9</f>
        <v>017_25</v>
      </c>
      <c r="M167" s="2" t="str">
        <f>Plantilla!$O$9</f>
        <v>INSTITUTO DE ALTERNATIVAS PARA LOS JÓVENES (INDAJO)</v>
      </c>
      <c r="N167" s="2">
        <f>Plantilla!$M$21</f>
        <v>1</v>
      </c>
      <c r="O167" s="2" t="str">
        <f>Plantilla!$O$21</f>
        <v>CORRESPONSABILIDAD SOCIAL (TRANSVERSAL)</v>
      </c>
      <c r="P167" s="2" t="str">
        <f>Plantilla!$M$10</f>
        <v>042_25</v>
      </c>
      <c r="Q167" s="2" t="str">
        <f>Plantilla!$O$10</f>
        <v>INSTITUTO DE ALTERNATIVAS PARA LOS JÓVENES (INDAJO)</v>
      </c>
      <c r="R167" s="39" t="str">
        <f>Plantilla!$M$12</f>
        <v>060</v>
      </c>
      <c r="S167" s="2" t="str">
        <f>Plantilla!$O$12</f>
        <v>PROGRAMAS Y ACCIONES CULTURALES, RECREATIVOS Y DEPORTIVAS</v>
      </c>
      <c r="T167" s="2">
        <v>6000</v>
      </c>
      <c r="U167" s="2" t="s">
        <v>261</v>
      </c>
      <c r="V167" s="32">
        <v>6131</v>
      </c>
      <c r="W167" s="32" t="s">
        <v>228</v>
      </c>
      <c r="X167" s="41" t="str">
        <f>Plantilla!AD255</f>
        <v>00</v>
      </c>
      <c r="Y167" s="2" t="str">
        <f>Plantilla!AF255</f>
        <v>SIN DESCRIPCIÓN PARA DESTINOS 00</v>
      </c>
      <c r="Z167" s="42">
        <f>Plantilla!AD251</f>
        <v>518000</v>
      </c>
      <c r="AA167" s="42" t="e">
        <f>Plantilla!#REF!</f>
        <v>#REF!</v>
      </c>
      <c r="AB167" s="42" t="e">
        <f>Plantilla!#REF!</f>
        <v>#REF!</v>
      </c>
    </row>
    <row r="168" spans="1:28" ht="15.75" customHeight="1" x14ac:dyDescent="0.3">
      <c r="A168" s="2" t="str">
        <f t="shared" si="1"/>
        <v>017_251042_25060613100</v>
      </c>
      <c r="B168" s="2"/>
      <c r="C168" s="2"/>
      <c r="D168" s="2">
        <f>Plantilla!$M$18</f>
        <v>2</v>
      </c>
      <c r="E168" s="39" t="str">
        <f>Plantilla!$O$18</f>
        <v>DESARROLLO SOCIAL</v>
      </c>
      <c r="F168" s="2">
        <f>Plantilla!$M$19</f>
        <v>2.7</v>
      </c>
      <c r="G168" s="39" t="str">
        <f>Plantilla!$O$19</f>
        <v>OTROS ASUNTOS SOCIALES</v>
      </c>
      <c r="H168" s="2" t="str">
        <f>Plantilla!$M$20</f>
        <v>2.7.1</v>
      </c>
      <c r="I168" s="39" t="str">
        <f>Plantilla!$O$20</f>
        <v>OTROS ASUNTOS SOCIALES</v>
      </c>
      <c r="J168" s="2" t="str">
        <f>Plantilla!$M$17</f>
        <v>R</v>
      </c>
      <c r="K168" s="39" t="str">
        <f>Plantilla!$O$17</f>
        <v>Específicos</v>
      </c>
      <c r="L168" s="2" t="str">
        <f>Plantilla!$M$9</f>
        <v>017_25</v>
      </c>
      <c r="M168" s="2" t="str">
        <f>Plantilla!$O$9</f>
        <v>INSTITUTO DE ALTERNATIVAS PARA LOS JÓVENES (INDAJO)</v>
      </c>
      <c r="N168" s="2">
        <f>Plantilla!$M$21</f>
        <v>1</v>
      </c>
      <c r="O168" s="2" t="str">
        <f>Plantilla!$O$21</f>
        <v>CORRESPONSABILIDAD SOCIAL (TRANSVERSAL)</v>
      </c>
      <c r="P168" s="2" t="str">
        <f>Plantilla!$M$10</f>
        <v>042_25</v>
      </c>
      <c r="Q168" s="2" t="str">
        <f>Plantilla!$O$10</f>
        <v>INSTITUTO DE ALTERNATIVAS PARA LOS JÓVENES (INDAJO)</v>
      </c>
      <c r="R168" s="39" t="str">
        <f>Plantilla!$M$12</f>
        <v>060</v>
      </c>
      <c r="S168" s="2" t="str">
        <f>Plantilla!$O$12</f>
        <v>PROGRAMAS Y ACCIONES CULTURALES, RECREATIVOS Y DEPORTIVAS</v>
      </c>
      <c r="T168" s="2">
        <v>6000</v>
      </c>
      <c r="U168" s="2" t="s">
        <v>261</v>
      </c>
      <c r="V168" s="32">
        <v>6131</v>
      </c>
      <c r="W168" s="32" t="s">
        <v>228</v>
      </c>
      <c r="X168" s="41" t="str">
        <f>Plantilla!AD256</f>
        <v>00</v>
      </c>
      <c r="Y168" s="2" t="str">
        <f>Plantilla!AF256</f>
        <v>SIN DESCRIPCIÓN PARA DESTINOS 00</v>
      </c>
      <c r="Z168" s="42">
        <f>Plantilla!AR252</f>
        <v>0</v>
      </c>
      <c r="AA168" s="42">
        <f>Plantilla!AS252</f>
        <v>0</v>
      </c>
      <c r="AB168" s="42" t="e">
        <f>Plantilla!#REF!</f>
        <v>#REF!</v>
      </c>
    </row>
    <row r="169" spans="1:28" ht="15.75" customHeight="1" x14ac:dyDescent="0.3">
      <c r="A169" s="2" t="str">
        <f t="shared" si="1"/>
        <v>017_251042_25060613100</v>
      </c>
      <c r="B169" s="2"/>
      <c r="C169" s="2"/>
      <c r="D169" s="2">
        <f>Plantilla!$M$18</f>
        <v>2</v>
      </c>
      <c r="E169" s="39" t="str">
        <f>Plantilla!$O$18</f>
        <v>DESARROLLO SOCIAL</v>
      </c>
      <c r="F169" s="2">
        <f>Plantilla!$M$19</f>
        <v>2.7</v>
      </c>
      <c r="G169" s="39" t="str">
        <f>Plantilla!$O$19</f>
        <v>OTROS ASUNTOS SOCIALES</v>
      </c>
      <c r="H169" s="2" t="str">
        <f>Plantilla!$M$20</f>
        <v>2.7.1</v>
      </c>
      <c r="I169" s="39" t="str">
        <f>Plantilla!$O$20</f>
        <v>OTROS ASUNTOS SOCIALES</v>
      </c>
      <c r="J169" s="2" t="str">
        <f>Plantilla!$M$17</f>
        <v>R</v>
      </c>
      <c r="K169" s="39" t="str">
        <f>Plantilla!$O$17</f>
        <v>Específicos</v>
      </c>
      <c r="L169" s="2" t="str">
        <f>Plantilla!$M$9</f>
        <v>017_25</v>
      </c>
      <c r="M169" s="2" t="str">
        <f>Plantilla!$O$9</f>
        <v>INSTITUTO DE ALTERNATIVAS PARA LOS JÓVENES (INDAJO)</v>
      </c>
      <c r="N169" s="2">
        <f>Plantilla!$M$21</f>
        <v>1</v>
      </c>
      <c r="O169" s="2" t="str">
        <f>Plantilla!$O$21</f>
        <v>CORRESPONSABILIDAD SOCIAL (TRANSVERSAL)</v>
      </c>
      <c r="P169" s="2" t="str">
        <f>Plantilla!$M$10</f>
        <v>042_25</v>
      </c>
      <c r="Q169" s="2" t="str">
        <f>Plantilla!$O$10</f>
        <v>INSTITUTO DE ALTERNATIVAS PARA LOS JÓVENES (INDAJO)</v>
      </c>
      <c r="R169" s="39" t="str">
        <f>Plantilla!$M$12</f>
        <v>060</v>
      </c>
      <c r="S169" s="2" t="str">
        <f>Plantilla!$O$12</f>
        <v>PROGRAMAS Y ACCIONES CULTURALES, RECREATIVOS Y DEPORTIVAS</v>
      </c>
      <c r="T169" s="2">
        <v>6000</v>
      </c>
      <c r="U169" s="2" t="s">
        <v>261</v>
      </c>
      <c r="V169" s="32">
        <v>6131</v>
      </c>
      <c r="W169" s="32" t="s">
        <v>228</v>
      </c>
      <c r="X169" s="41" t="str">
        <f>Plantilla!AD257</f>
        <v>00</v>
      </c>
      <c r="Y169" s="2" t="str">
        <f>Plantilla!AF257</f>
        <v>SIN DESCRIPCIÓN PARA DESTINOS 00</v>
      </c>
      <c r="Z169" s="42">
        <f>Plantilla!AR253</f>
        <v>0</v>
      </c>
      <c r="AA169" s="42">
        <f>Plantilla!AS253</f>
        <v>0</v>
      </c>
      <c r="AB169" s="42" t="e">
        <f>Plantilla!#REF!</f>
        <v>#REF!</v>
      </c>
    </row>
    <row r="170" spans="1:28" ht="15.75" customHeight="1" x14ac:dyDescent="0.3">
      <c r="A170" s="2" t="str">
        <f t="shared" si="1"/>
        <v>017_251042_25060615100</v>
      </c>
      <c r="D170" s="2">
        <f>Plantilla!$M$18</f>
        <v>2</v>
      </c>
      <c r="E170" s="39" t="str">
        <f>Plantilla!$O$18</f>
        <v>DESARROLLO SOCIAL</v>
      </c>
      <c r="F170" s="2">
        <f>Plantilla!$M$19</f>
        <v>2.7</v>
      </c>
      <c r="G170" s="39" t="str">
        <f>Plantilla!$O$19</f>
        <v>OTROS ASUNTOS SOCIALES</v>
      </c>
      <c r="H170" s="2" t="str">
        <f>Plantilla!$M$20</f>
        <v>2.7.1</v>
      </c>
      <c r="I170" s="39" t="str">
        <f>Plantilla!$O$20</f>
        <v>OTROS ASUNTOS SOCIALES</v>
      </c>
      <c r="J170" s="2" t="str">
        <f>Plantilla!$M$17</f>
        <v>R</v>
      </c>
      <c r="K170" s="39" t="str">
        <f>Plantilla!$O$17</f>
        <v>Específicos</v>
      </c>
      <c r="L170" s="2" t="str">
        <f>Plantilla!$M$9</f>
        <v>017_25</v>
      </c>
      <c r="M170" s="2" t="str">
        <f>Plantilla!$O$9</f>
        <v>INSTITUTO DE ALTERNATIVAS PARA LOS JÓVENES (INDAJO)</v>
      </c>
      <c r="N170" s="2">
        <f>Plantilla!$M$21</f>
        <v>1</v>
      </c>
      <c r="O170" s="2" t="str">
        <f>Plantilla!$O$21</f>
        <v>CORRESPONSABILIDAD SOCIAL (TRANSVERSAL)</v>
      </c>
      <c r="P170" s="2" t="str">
        <f>Plantilla!$M$10</f>
        <v>042_25</v>
      </c>
      <c r="Q170" s="2" t="str">
        <f>Plantilla!$O$10</f>
        <v>INSTITUTO DE ALTERNATIVAS PARA LOS JÓVENES (INDAJO)</v>
      </c>
      <c r="R170" s="39" t="str">
        <f>Plantilla!$M$12</f>
        <v>060</v>
      </c>
      <c r="S170" s="2" t="str">
        <f>Plantilla!$O$12</f>
        <v>PROGRAMAS Y ACCIONES CULTURALES, RECREATIVOS Y DEPORTIVAS</v>
      </c>
      <c r="T170" s="2">
        <v>6000</v>
      </c>
      <c r="U170" s="2" t="s">
        <v>261</v>
      </c>
      <c r="V170" s="32">
        <v>6151</v>
      </c>
      <c r="W170" s="32" t="s">
        <v>229</v>
      </c>
      <c r="X170" s="41" t="str">
        <f>Plantilla!AD258</f>
        <v>00</v>
      </c>
      <c r="Y170" s="2" t="str">
        <f>Plantilla!AF258</f>
        <v>SIN DESCRIPCIÓN PARA DESTINOS 00</v>
      </c>
      <c r="Z170" s="42">
        <f>Plantilla!AR254</f>
        <v>0</v>
      </c>
      <c r="AA170" s="42">
        <f>Plantilla!AS254</f>
        <v>0</v>
      </c>
      <c r="AB170" s="42" t="e">
        <f>Plantilla!#REF!</f>
        <v>#REF!</v>
      </c>
    </row>
    <row r="171" spans="1:28" ht="15.75" customHeight="1" x14ac:dyDescent="0.3">
      <c r="A171" s="2" t="str">
        <f t="shared" si="1"/>
        <v>017_251042_25060615100</v>
      </c>
      <c r="B171" s="2"/>
      <c r="C171" s="2"/>
      <c r="D171" s="2">
        <f>Plantilla!$M$18</f>
        <v>2</v>
      </c>
      <c r="E171" s="39" t="str">
        <f>Plantilla!$O$18</f>
        <v>DESARROLLO SOCIAL</v>
      </c>
      <c r="F171" s="2">
        <f>Plantilla!$M$19</f>
        <v>2.7</v>
      </c>
      <c r="G171" s="39" t="str">
        <f>Plantilla!$O$19</f>
        <v>OTROS ASUNTOS SOCIALES</v>
      </c>
      <c r="H171" s="2" t="str">
        <f>Plantilla!$M$20</f>
        <v>2.7.1</v>
      </c>
      <c r="I171" s="39" t="str">
        <f>Plantilla!$O$20</f>
        <v>OTROS ASUNTOS SOCIALES</v>
      </c>
      <c r="J171" s="2" t="str">
        <f>Plantilla!$M$17</f>
        <v>R</v>
      </c>
      <c r="K171" s="39" t="str">
        <f>Plantilla!$O$17</f>
        <v>Específicos</v>
      </c>
      <c r="L171" s="2" t="str">
        <f>Plantilla!$M$9</f>
        <v>017_25</v>
      </c>
      <c r="M171" s="2" t="str">
        <f>Plantilla!$O$9</f>
        <v>INSTITUTO DE ALTERNATIVAS PARA LOS JÓVENES (INDAJO)</v>
      </c>
      <c r="N171" s="2">
        <f>Plantilla!$M$21</f>
        <v>1</v>
      </c>
      <c r="O171" s="2" t="str">
        <f>Plantilla!$O$21</f>
        <v>CORRESPONSABILIDAD SOCIAL (TRANSVERSAL)</v>
      </c>
      <c r="P171" s="2" t="str">
        <f>Plantilla!$M$10</f>
        <v>042_25</v>
      </c>
      <c r="Q171" s="2" t="str">
        <f>Plantilla!$O$10</f>
        <v>INSTITUTO DE ALTERNATIVAS PARA LOS JÓVENES (INDAJO)</v>
      </c>
      <c r="R171" s="39" t="str">
        <f>Plantilla!$M$12</f>
        <v>060</v>
      </c>
      <c r="S171" s="2" t="str">
        <f>Plantilla!$O$12</f>
        <v>PROGRAMAS Y ACCIONES CULTURALES, RECREATIVOS Y DEPORTIVAS</v>
      </c>
      <c r="T171" s="2">
        <v>6000</v>
      </c>
      <c r="U171" s="2" t="s">
        <v>261</v>
      </c>
      <c r="V171" s="32">
        <v>6151</v>
      </c>
      <c r="W171" s="32" t="s">
        <v>229</v>
      </c>
      <c r="X171" s="41" t="str">
        <f>Plantilla!AD259</f>
        <v>00</v>
      </c>
      <c r="Y171" s="2" t="str">
        <f>Plantilla!AF259</f>
        <v>SIN DESCRIPCIÓN PARA DESTINOS 00</v>
      </c>
      <c r="Z171" s="42">
        <f>Plantilla!AR255</f>
        <v>0</v>
      </c>
      <c r="AA171" s="42">
        <f>Plantilla!AS255</f>
        <v>0</v>
      </c>
      <c r="AB171" s="42" t="e">
        <f>Plantilla!#REF!</f>
        <v>#REF!</v>
      </c>
    </row>
    <row r="172" spans="1:28" ht="15.75" customHeight="1" x14ac:dyDescent="0.3">
      <c r="A172" s="2" t="str">
        <f t="shared" si="1"/>
        <v>017_251042_25060617100</v>
      </c>
      <c r="D172" s="2">
        <f>Plantilla!$M$18</f>
        <v>2</v>
      </c>
      <c r="E172" s="39" t="str">
        <f>Plantilla!$O$18</f>
        <v>DESARROLLO SOCIAL</v>
      </c>
      <c r="F172" s="2">
        <f>Plantilla!$M$19</f>
        <v>2.7</v>
      </c>
      <c r="G172" s="39" t="str">
        <f>Plantilla!$O$19</f>
        <v>OTROS ASUNTOS SOCIALES</v>
      </c>
      <c r="H172" s="2" t="str">
        <f>Plantilla!$M$20</f>
        <v>2.7.1</v>
      </c>
      <c r="I172" s="39" t="str">
        <f>Plantilla!$O$20</f>
        <v>OTROS ASUNTOS SOCIALES</v>
      </c>
      <c r="J172" s="2" t="str">
        <f>Plantilla!$M$17</f>
        <v>R</v>
      </c>
      <c r="K172" s="39" t="str">
        <f>Plantilla!$O$17</f>
        <v>Específicos</v>
      </c>
      <c r="L172" s="2" t="str">
        <f>Plantilla!$M$9</f>
        <v>017_25</v>
      </c>
      <c r="M172" s="2" t="str">
        <f>Plantilla!$O$9</f>
        <v>INSTITUTO DE ALTERNATIVAS PARA LOS JÓVENES (INDAJO)</v>
      </c>
      <c r="N172" s="2">
        <f>Plantilla!$M$21</f>
        <v>1</v>
      </c>
      <c r="O172" s="2" t="str">
        <f>Plantilla!$O$21</f>
        <v>CORRESPONSABILIDAD SOCIAL (TRANSVERSAL)</v>
      </c>
      <c r="P172" s="2" t="str">
        <f>Plantilla!$M$10</f>
        <v>042_25</v>
      </c>
      <c r="Q172" s="2" t="str">
        <f>Plantilla!$O$10</f>
        <v>INSTITUTO DE ALTERNATIVAS PARA LOS JÓVENES (INDAJO)</v>
      </c>
      <c r="R172" s="39" t="str">
        <f>Plantilla!$M$12</f>
        <v>060</v>
      </c>
      <c r="S172" s="2" t="str">
        <f>Plantilla!$O$12</f>
        <v>PROGRAMAS Y ACCIONES CULTURALES, RECREATIVOS Y DEPORTIVAS</v>
      </c>
      <c r="T172" s="2">
        <v>6000</v>
      </c>
      <c r="U172" s="2" t="s">
        <v>261</v>
      </c>
      <c r="V172" s="32">
        <v>6171</v>
      </c>
      <c r="W172" s="32" t="s">
        <v>230</v>
      </c>
      <c r="X172" s="41" t="str">
        <f>Plantilla!AD260</f>
        <v>00</v>
      </c>
      <c r="Y172" s="2" t="str">
        <f>Plantilla!AF260</f>
        <v>SIN DESCRIPCIÓN PARA DESTINOS 00</v>
      </c>
      <c r="Z172" s="42">
        <f>Plantilla!AR256</f>
        <v>0</v>
      </c>
      <c r="AA172" s="42">
        <f>Plantilla!AS256</f>
        <v>0</v>
      </c>
      <c r="AB172" s="42" t="e">
        <f>Plantilla!#REF!</f>
        <v>#REF!</v>
      </c>
    </row>
    <row r="173" spans="1:28" ht="15.75" customHeight="1" x14ac:dyDescent="0.3">
      <c r="A173" s="2" t="str">
        <f t="shared" si="1"/>
        <v>017_251042_25060619100</v>
      </c>
      <c r="D173" s="2">
        <f>Plantilla!$M$18</f>
        <v>2</v>
      </c>
      <c r="E173" s="39" t="str">
        <f>Plantilla!$O$18</f>
        <v>DESARROLLO SOCIAL</v>
      </c>
      <c r="F173" s="2">
        <f>Plantilla!$M$19</f>
        <v>2.7</v>
      </c>
      <c r="G173" s="39" t="str">
        <f>Plantilla!$O$19</f>
        <v>OTROS ASUNTOS SOCIALES</v>
      </c>
      <c r="H173" s="2" t="str">
        <f>Plantilla!$M$20</f>
        <v>2.7.1</v>
      </c>
      <c r="I173" s="39" t="str">
        <f>Plantilla!$O$20</f>
        <v>OTROS ASUNTOS SOCIALES</v>
      </c>
      <c r="J173" s="2" t="str">
        <f>Plantilla!$M$17</f>
        <v>R</v>
      </c>
      <c r="K173" s="39" t="str">
        <f>Plantilla!$O$17</f>
        <v>Específicos</v>
      </c>
      <c r="L173" s="2" t="str">
        <f>Plantilla!$M$9</f>
        <v>017_25</v>
      </c>
      <c r="M173" s="2" t="str">
        <f>Plantilla!$O$9</f>
        <v>INSTITUTO DE ALTERNATIVAS PARA LOS JÓVENES (INDAJO)</v>
      </c>
      <c r="N173" s="2">
        <f>Plantilla!$M$21</f>
        <v>1</v>
      </c>
      <c r="O173" s="2" t="str">
        <f>Plantilla!$O$21</f>
        <v>CORRESPONSABILIDAD SOCIAL (TRANSVERSAL)</v>
      </c>
      <c r="P173" s="2" t="str">
        <f>Plantilla!$M$10</f>
        <v>042_25</v>
      </c>
      <c r="Q173" s="2" t="str">
        <f>Plantilla!$O$10</f>
        <v>INSTITUTO DE ALTERNATIVAS PARA LOS JÓVENES (INDAJO)</v>
      </c>
      <c r="R173" s="39" t="str">
        <f>Plantilla!$M$12</f>
        <v>060</v>
      </c>
      <c r="S173" s="2" t="str">
        <f>Plantilla!$O$12</f>
        <v>PROGRAMAS Y ACCIONES CULTURALES, RECREATIVOS Y DEPORTIVAS</v>
      </c>
      <c r="T173" s="2">
        <v>6000</v>
      </c>
      <c r="U173" s="2" t="s">
        <v>261</v>
      </c>
      <c r="V173" s="32">
        <v>6191</v>
      </c>
      <c r="W173" s="32" t="s">
        <v>231</v>
      </c>
      <c r="X173" s="41" t="str">
        <f>Plantilla!AD261</f>
        <v>00</v>
      </c>
      <c r="Y173" s="2" t="str">
        <f>Plantilla!AF261</f>
        <v>SIN DESCRIPCIÓN PARA DESTINOS 00</v>
      </c>
      <c r="Z173" s="42">
        <f>Plantilla!AR257</f>
        <v>0</v>
      </c>
      <c r="AA173" s="42">
        <f>Plantilla!AS257</f>
        <v>0</v>
      </c>
      <c r="AB173" s="42" t="e">
        <f>Plantilla!#REF!</f>
        <v>#REF!</v>
      </c>
    </row>
    <row r="174" spans="1:28" ht="15.75" customHeight="1" x14ac:dyDescent="0.3">
      <c r="A174" s="2" t="str">
        <f t="shared" si="1"/>
        <v>017_251042_250606321XX</v>
      </c>
      <c r="D174" s="2">
        <f>Plantilla!$M$18</f>
        <v>2</v>
      </c>
      <c r="E174" s="39" t="str">
        <f>Plantilla!$O$18</f>
        <v>DESARROLLO SOCIAL</v>
      </c>
      <c r="F174" s="2">
        <f>Plantilla!$M$19</f>
        <v>2.7</v>
      </c>
      <c r="G174" s="39" t="str">
        <f>Plantilla!$O$19</f>
        <v>OTROS ASUNTOS SOCIALES</v>
      </c>
      <c r="H174" s="2" t="str">
        <f>Plantilla!$M$20</f>
        <v>2.7.1</v>
      </c>
      <c r="I174" s="39" t="str">
        <f>Plantilla!$O$20</f>
        <v>OTROS ASUNTOS SOCIALES</v>
      </c>
      <c r="J174" s="2" t="str">
        <f>Plantilla!$M$17</f>
        <v>R</v>
      </c>
      <c r="K174" s="39" t="str">
        <f>Plantilla!$O$17</f>
        <v>Específicos</v>
      </c>
      <c r="L174" s="2" t="str">
        <f>Plantilla!$M$9</f>
        <v>017_25</v>
      </c>
      <c r="M174" s="2" t="str">
        <f>Plantilla!$O$9</f>
        <v>INSTITUTO DE ALTERNATIVAS PARA LOS JÓVENES (INDAJO)</v>
      </c>
      <c r="N174" s="2">
        <f>Plantilla!$M$21</f>
        <v>1</v>
      </c>
      <c r="O174" s="2" t="str">
        <f>Plantilla!$O$21</f>
        <v>CORRESPONSABILIDAD SOCIAL (TRANSVERSAL)</v>
      </c>
      <c r="P174" s="2" t="str">
        <f>Plantilla!$M$10</f>
        <v>042_25</v>
      </c>
      <c r="Q174" s="2" t="str">
        <f>Plantilla!$O$10</f>
        <v>INSTITUTO DE ALTERNATIVAS PARA LOS JÓVENES (INDAJO)</v>
      </c>
      <c r="R174" s="39" t="str">
        <f>Plantilla!$M$12</f>
        <v>060</v>
      </c>
      <c r="S174" s="2" t="str">
        <f>Plantilla!$O$12</f>
        <v>PROGRAMAS Y ACCIONES CULTURALES, RECREATIVOS Y DEPORTIVAS</v>
      </c>
      <c r="T174" s="2">
        <v>6000</v>
      </c>
      <c r="U174" s="2" t="s">
        <v>261</v>
      </c>
      <c r="V174" s="32">
        <v>6321</v>
      </c>
      <c r="W174" s="32" t="s">
        <v>232</v>
      </c>
      <c r="X174" s="41" t="str">
        <f>Plantilla!AD262</f>
        <v>XX</v>
      </c>
      <c r="Y174" s="2" t="str">
        <f>Plantilla!AF262</f>
        <v>PLANTAS DE TRATAMIENTO</v>
      </c>
      <c r="Z174" s="42">
        <f>Plantilla!AR258</f>
        <v>0</v>
      </c>
      <c r="AA174" s="42">
        <f>Plantilla!AS258</f>
        <v>0</v>
      </c>
      <c r="AB174" s="42" t="e">
        <f>Plantilla!#REF!</f>
        <v>#REF!</v>
      </c>
    </row>
    <row r="175" spans="1:28" ht="15.75" customHeight="1" x14ac:dyDescent="0.3">
      <c r="A175" s="2" t="str">
        <f t="shared" si="1"/>
        <v>017_251042_250606321XX</v>
      </c>
      <c r="B175" s="2"/>
      <c r="C175" s="2"/>
      <c r="D175" s="2">
        <f>Plantilla!$M$18</f>
        <v>2</v>
      </c>
      <c r="E175" s="39" t="str">
        <f>Plantilla!$O$18</f>
        <v>DESARROLLO SOCIAL</v>
      </c>
      <c r="F175" s="2">
        <f>Plantilla!$M$19</f>
        <v>2.7</v>
      </c>
      <c r="G175" s="39" t="str">
        <f>Plantilla!$O$19</f>
        <v>OTROS ASUNTOS SOCIALES</v>
      </c>
      <c r="H175" s="2" t="str">
        <f>Plantilla!$M$20</f>
        <v>2.7.1</v>
      </c>
      <c r="I175" s="39" t="str">
        <f>Plantilla!$O$20</f>
        <v>OTROS ASUNTOS SOCIALES</v>
      </c>
      <c r="J175" s="2" t="str">
        <f>Plantilla!$M$17</f>
        <v>R</v>
      </c>
      <c r="K175" s="39" t="str">
        <f>Plantilla!$O$17</f>
        <v>Específicos</v>
      </c>
      <c r="L175" s="2" t="str">
        <f>Plantilla!$M$9</f>
        <v>017_25</v>
      </c>
      <c r="M175" s="2" t="str">
        <f>Plantilla!$O$9</f>
        <v>INSTITUTO DE ALTERNATIVAS PARA LOS JÓVENES (INDAJO)</v>
      </c>
      <c r="N175" s="2">
        <f>Plantilla!$M$21</f>
        <v>1</v>
      </c>
      <c r="O175" s="2" t="str">
        <f>Plantilla!$O$21</f>
        <v>CORRESPONSABILIDAD SOCIAL (TRANSVERSAL)</v>
      </c>
      <c r="P175" s="2" t="str">
        <f>Plantilla!$M$10</f>
        <v>042_25</v>
      </c>
      <c r="Q175" s="2" t="str">
        <f>Plantilla!$O$10</f>
        <v>INSTITUTO DE ALTERNATIVAS PARA LOS JÓVENES (INDAJO)</v>
      </c>
      <c r="R175" s="39" t="str">
        <f>Plantilla!$M$12</f>
        <v>060</v>
      </c>
      <c r="S175" s="2" t="str">
        <f>Plantilla!$O$12</f>
        <v>PROGRAMAS Y ACCIONES CULTURALES, RECREATIVOS Y DEPORTIVAS</v>
      </c>
      <c r="T175" s="2">
        <v>6000</v>
      </c>
      <c r="U175" s="2" t="s">
        <v>261</v>
      </c>
      <c r="V175" s="32">
        <v>6321</v>
      </c>
      <c r="W175" s="32" t="s">
        <v>232</v>
      </c>
      <c r="X175" s="41" t="str">
        <f>Plantilla!AD263</f>
        <v>XX</v>
      </c>
      <c r="Y175" s="2" t="str">
        <f>Plantilla!AF263</f>
        <v>CAT</v>
      </c>
      <c r="Z175" s="42">
        <f>Plantilla!AR259</f>
        <v>0</v>
      </c>
      <c r="AA175" s="42">
        <f>Plantilla!AS259</f>
        <v>0</v>
      </c>
      <c r="AB175" s="42" t="e">
        <f>Plantilla!#REF!</f>
        <v>#REF!</v>
      </c>
    </row>
    <row r="176" spans="1:28" ht="15.75" customHeight="1" x14ac:dyDescent="0.3">
      <c r="A176" s="2" t="str">
        <f t="shared" si="1"/>
        <v>017_251042_25060911100</v>
      </c>
      <c r="D176" s="2">
        <f>Plantilla!$M$18</f>
        <v>2</v>
      </c>
      <c r="E176" s="39" t="str">
        <f>Plantilla!$O$18</f>
        <v>DESARROLLO SOCIAL</v>
      </c>
      <c r="F176" s="2">
        <f>Plantilla!$M$19</f>
        <v>2.7</v>
      </c>
      <c r="G176" s="39" t="str">
        <f>Plantilla!$O$19</f>
        <v>OTROS ASUNTOS SOCIALES</v>
      </c>
      <c r="H176" s="2" t="str">
        <f>Plantilla!$M$20</f>
        <v>2.7.1</v>
      </c>
      <c r="I176" s="39" t="str">
        <f>Plantilla!$O$20</f>
        <v>OTROS ASUNTOS SOCIALES</v>
      </c>
      <c r="J176" s="2" t="str">
        <f>Plantilla!$M$17</f>
        <v>R</v>
      </c>
      <c r="K176" s="39" t="str">
        <f>Plantilla!$O$17</f>
        <v>Específicos</v>
      </c>
      <c r="L176" s="2" t="str">
        <f>Plantilla!$M$9</f>
        <v>017_25</v>
      </c>
      <c r="M176" s="2" t="str">
        <f>Plantilla!$O$9</f>
        <v>INSTITUTO DE ALTERNATIVAS PARA LOS JÓVENES (INDAJO)</v>
      </c>
      <c r="N176" s="2">
        <f>Plantilla!$M$21</f>
        <v>1</v>
      </c>
      <c r="O176" s="2" t="str">
        <f>Plantilla!$O$21</f>
        <v>CORRESPONSABILIDAD SOCIAL (TRANSVERSAL)</v>
      </c>
      <c r="P176" s="2" t="str">
        <f>Plantilla!$M$10</f>
        <v>042_25</v>
      </c>
      <c r="Q176" s="2" t="str">
        <f>Plantilla!$O$10</f>
        <v>INSTITUTO DE ALTERNATIVAS PARA LOS JÓVENES (INDAJO)</v>
      </c>
      <c r="R176" s="39" t="str">
        <f>Plantilla!$M$12</f>
        <v>060</v>
      </c>
      <c r="S176" s="2" t="str">
        <f>Plantilla!$O$12</f>
        <v>PROGRAMAS Y ACCIONES CULTURALES, RECREATIVOS Y DEPORTIVAS</v>
      </c>
      <c r="T176" s="2">
        <v>9000</v>
      </c>
      <c r="U176" s="2" t="s">
        <v>271</v>
      </c>
      <c r="V176" s="32">
        <v>9111</v>
      </c>
      <c r="W176" s="32" t="s">
        <v>236</v>
      </c>
      <c r="X176" s="41" t="str">
        <f>Plantilla!AD265</f>
        <v>00</v>
      </c>
      <c r="Y176" s="2" t="str">
        <f>Plantilla!AF265</f>
        <v>SIN DESCRIPCIÓN PARA DESTINOS 00</v>
      </c>
      <c r="Z176" s="42">
        <f>Plantilla!AR260</f>
        <v>0</v>
      </c>
      <c r="AA176" s="42">
        <f>Plantilla!AS260</f>
        <v>0</v>
      </c>
      <c r="AB176" s="42" t="e">
        <f>Plantilla!#REF!</f>
        <v>#REF!</v>
      </c>
    </row>
    <row r="177" spans="1:28" ht="15.75" customHeight="1" x14ac:dyDescent="0.3">
      <c r="A177" s="2" t="str">
        <f t="shared" si="1"/>
        <v>017_251042_25060921100</v>
      </c>
      <c r="D177" s="2">
        <f>Plantilla!$M$18</f>
        <v>2</v>
      </c>
      <c r="E177" s="39" t="str">
        <f>Plantilla!$O$18</f>
        <v>DESARROLLO SOCIAL</v>
      </c>
      <c r="F177" s="2">
        <f>Plantilla!$M$19</f>
        <v>2.7</v>
      </c>
      <c r="G177" s="39" t="str">
        <f>Plantilla!$O$19</f>
        <v>OTROS ASUNTOS SOCIALES</v>
      </c>
      <c r="H177" s="2" t="str">
        <f>Plantilla!$M$20</f>
        <v>2.7.1</v>
      </c>
      <c r="I177" s="39" t="str">
        <f>Plantilla!$O$20</f>
        <v>OTROS ASUNTOS SOCIALES</v>
      </c>
      <c r="J177" s="2" t="str">
        <f>Plantilla!$M$17</f>
        <v>R</v>
      </c>
      <c r="K177" s="39" t="str">
        <f>Plantilla!$O$17</f>
        <v>Específicos</v>
      </c>
      <c r="L177" s="2" t="str">
        <f>Plantilla!$M$9</f>
        <v>017_25</v>
      </c>
      <c r="M177" s="2" t="str">
        <f>Plantilla!$O$9</f>
        <v>INSTITUTO DE ALTERNATIVAS PARA LOS JÓVENES (INDAJO)</v>
      </c>
      <c r="N177" s="2">
        <f>Plantilla!$M$21</f>
        <v>1</v>
      </c>
      <c r="O177" s="2" t="str">
        <f>Plantilla!$O$21</f>
        <v>CORRESPONSABILIDAD SOCIAL (TRANSVERSAL)</v>
      </c>
      <c r="P177" s="2" t="str">
        <f>Plantilla!$M$10</f>
        <v>042_25</v>
      </c>
      <c r="Q177" s="2" t="str">
        <f>Plantilla!$O$10</f>
        <v>INSTITUTO DE ALTERNATIVAS PARA LOS JÓVENES (INDAJO)</v>
      </c>
      <c r="R177" s="39" t="str">
        <f>Plantilla!$M$12</f>
        <v>060</v>
      </c>
      <c r="S177" s="2" t="str">
        <f>Plantilla!$O$12</f>
        <v>PROGRAMAS Y ACCIONES CULTURALES, RECREATIVOS Y DEPORTIVAS</v>
      </c>
      <c r="T177" s="2">
        <v>9000</v>
      </c>
      <c r="U177" s="2" t="s">
        <v>271</v>
      </c>
      <c r="V177" s="32">
        <v>9211</v>
      </c>
      <c r="W177" s="32" t="s">
        <v>237</v>
      </c>
      <c r="X177" s="41" t="str">
        <f>Plantilla!AD266</f>
        <v>00</v>
      </c>
      <c r="Y177" s="2" t="str">
        <f>Plantilla!AF266</f>
        <v>SIN DESCRIPCIÓN PARA DESTINOS 00</v>
      </c>
      <c r="Z177" s="42">
        <f>Plantilla!AR261</f>
        <v>0</v>
      </c>
      <c r="AA177" s="42">
        <f>Plantilla!AS261</f>
        <v>0</v>
      </c>
      <c r="AB177" s="42" t="e">
        <f>Plantilla!#REF!</f>
        <v>#REF!</v>
      </c>
    </row>
    <row r="178" spans="1:28" ht="15.75" customHeight="1" x14ac:dyDescent="0.3">
      <c r="I178" s="2"/>
      <c r="X178" s="43"/>
      <c r="Z178" s="12">
        <f t="shared" ref="Z178:AA178" si="2">SUM(Z2:Z177)</f>
        <v>10260942.52</v>
      </c>
      <c r="AA178" s="12" t="e">
        <f t="shared" si="2"/>
        <v>#REF!</v>
      </c>
      <c r="AB178" s="12"/>
    </row>
    <row r="179" spans="1:28" ht="15.75" customHeight="1" x14ac:dyDescent="0.3">
      <c r="I179" s="2"/>
      <c r="X179" s="43"/>
    </row>
    <row r="180" spans="1:28" ht="15.75" customHeight="1" x14ac:dyDescent="0.3">
      <c r="I180" s="2"/>
      <c r="X180" s="43"/>
    </row>
    <row r="181" spans="1:28" ht="15.75" customHeight="1" x14ac:dyDescent="0.3">
      <c r="I181" s="2"/>
      <c r="X181" s="43"/>
    </row>
    <row r="182" spans="1:28" ht="15.75" customHeight="1" x14ac:dyDescent="0.3">
      <c r="I182" s="2"/>
      <c r="X182" s="43"/>
    </row>
    <row r="183" spans="1:28" ht="15.75" customHeight="1" x14ac:dyDescent="0.3">
      <c r="I183" s="2"/>
      <c r="X183" s="43"/>
    </row>
    <row r="184" spans="1:28" ht="15.75" customHeight="1" x14ac:dyDescent="0.3">
      <c r="I184" s="2"/>
      <c r="X184" s="43"/>
    </row>
    <row r="185" spans="1:28" ht="15.75" customHeight="1" x14ac:dyDescent="0.3">
      <c r="I185" s="2"/>
      <c r="X185" s="43"/>
    </row>
    <row r="186" spans="1:28" ht="15.75" customHeight="1" x14ac:dyDescent="0.3">
      <c r="I186" s="2"/>
      <c r="X186" s="43"/>
    </row>
    <row r="187" spans="1:28" ht="15.75" customHeight="1" x14ac:dyDescent="0.3">
      <c r="I187" s="2"/>
      <c r="X187" s="43"/>
    </row>
    <row r="188" spans="1:28" ht="15.75" customHeight="1" x14ac:dyDescent="0.3">
      <c r="I188" s="2"/>
      <c r="X188" s="43"/>
    </row>
    <row r="189" spans="1:28" ht="15.75" customHeight="1" x14ac:dyDescent="0.3">
      <c r="I189" s="2"/>
      <c r="X189" s="43"/>
    </row>
    <row r="190" spans="1:28" ht="15.75" customHeight="1" x14ac:dyDescent="0.3">
      <c r="I190" s="2"/>
      <c r="X190" s="43"/>
    </row>
    <row r="191" spans="1:28" ht="15.75" customHeight="1" x14ac:dyDescent="0.3">
      <c r="I191" s="2"/>
      <c r="X191" s="43"/>
    </row>
    <row r="192" spans="1:28" ht="15.75" customHeight="1" x14ac:dyDescent="0.3">
      <c r="I192" s="2"/>
      <c r="X192" s="43"/>
    </row>
    <row r="193" spans="9:24" ht="15.75" customHeight="1" x14ac:dyDescent="0.3">
      <c r="I193" s="2"/>
      <c r="X193" s="43"/>
    </row>
    <row r="194" spans="9:24" ht="15.75" customHeight="1" x14ac:dyDescent="0.3">
      <c r="I194" s="2"/>
      <c r="X194" s="43"/>
    </row>
    <row r="195" spans="9:24" ht="15.75" customHeight="1" x14ac:dyDescent="0.3">
      <c r="I195" s="2"/>
      <c r="X195" s="43"/>
    </row>
    <row r="196" spans="9:24" ht="15.75" customHeight="1" x14ac:dyDescent="0.3">
      <c r="I196" s="2"/>
      <c r="X196" s="43"/>
    </row>
    <row r="197" spans="9:24" ht="15.75" customHeight="1" x14ac:dyDescent="0.3">
      <c r="I197" s="2"/>
      <c r="X197" s="43"/>
    </row>
    <row r="198" spans="9:24" ht="15.75" customHeight="1" x14ac:dyDescent="0.3">
      <c r="I198" s="2"/>
      <c r="X198" s="43"/>
    </row>
    <row r="199" spans="9:24" ht="15.75" customHeight="1" x14ac:dyDescent="0.3">
      <c r="I199" s="2"/>
      <c r="X199" s="43"/>
    </row>
    <row r="200" spans="9:24" ht="15.75" customHeight="1" x14ac:dyDescent="0.3">
      <c r="I200" s="2"/>
      <c r="X200" s="43"/>
    </row>
    <row r="201" spans="9:24" ht="15.75" customHeight="1" x14ac:dyDescent="0.3">
      <c r="I201" s="2"/>
      <c r="X201" s="43"/>
    </row>
    <row r="202" spans="9:24" ht="15.75" customHeight="1" x14ac:dyDescent="0.3">
      <c r="I202" s="2"/>
      <c r="X202" s="43"/>
    </row>
    <row r="203" spans="9:24" ht="15.75" customHeight="1" x14ac:dyDescent="0.3">
      <c r="I203" s="2"/>
      <c r="X203" s="43"/>
    </row>
    <row r="204" spans="9:24" ht="15.75" customHeight="1" x14ac:dyDescent="0.3">
      <c r="I204" s="2"/>
      <c r="X204" s="43"/>
    </row>
    <row r="205" spans="9:24" ht="15.75" customHeight="1" x14ac:dyDescent="0.3">
      <c r="I205" s="2"/>
      <c r="X205" s="43"/>
    </row>
    <row r="206" spans="9:24" ht="15.75" customHeight="1" x14ac:dyDescent="0.3">
      <c r="I206" s="2"/>
      <c r="X206" s="43"/>
    </row>
    <row r="207" spans="9:24" ht="15.75" customHeight="1" x14ac:dyDescent="0.3">
      <c r="I207" s="2"/>
      <c r="X207" s="43"/>
    </row>
    <row r="208" spans="9:24" ht="15.75" customHeight="1" x14ac:dyDescent="0.3">
      <c r="I208" s="2"/>
      <c r="X208" s="43"/>
    </row>
    <row r="209" spans="9:24" ht="15.75" customHeight="1" x14ac:dyDescent="0.3">
      <c r="I209" s="2"/>
      <c r="X209" s="43"/>
    </row>
    <row r="210" spans="9:24" ht="15.75" customHeight="1" x14ac:dyDescent="0.3">
      <c r="I210" s="2"/>
      <c r="X210" s="43"/>
    </row>
    <row r="211" spans="9:24" ht="15.75" customHeight="1" x14ac:dyDescent="0.3">
      <c r="I211" s="2"/>
      <c r="X211" s="43"/>
    </row>
    <row r="212" spans="9:24" ht="15.75" customHeight="1" x14ac:dyDescent="0.3">
      <c r="I212" s="2"/>
      <c r="X212" s="43"/>
    </row>
    <row r="213" spans="9:24" ht="15.75" customHeight="1" x14ac:dyDescent="0.3">
      <c r="I213" s="2"/>
      <c r="X213" s="43"/>
    </row>
    <row r="214" spans="9:24" ht="15.75" customHeight="1" x14ac:dyDescent="0.3">
      <c r="I214" s="2"/>
      <c r="X214" s="43"/>
    </row>
    <row r="215" spans="9:24" ht="15.75" customHeight="1" x14ac:dyDescent="0.3">
      <c r="I215" s="2"/>
      <c r="X215" s="43"/>
    </row>
    <row r="216" spans="9:24" ht="15.75" customHeight="1" x14ac:dyDescent="0.3">
      <c r="I216" s="2"/>
      <c r="X216" s="43"/>
    </row>
    <row r="217" spans="9:24" ht="15.75" customHeight="1" x14ac:dyDescent="0.3">
      <c r="I217" s="2"/>
      <c r="X217" s="43"/>
    </row>
    <row r="218" spans="9:24" ht="15.75" customHeight="1" x14ac:dyDescent="0.3">
      <c r="I218" s="2"/>
      <c r="X218" s="43"/>
    </row>
    <row r="219" spans="9:24" ht="15.75" customHeight="1" x14ac:dyDescent="0.3">
      <c r="I219" s="2"/>
      <c r="X219" s="43"/>
    </row>
    <row r="220" spans="9:24" ht="15.75" customHeight="1" x14ac:dyDescent="0.3">
      <c r="I220" s="2"/>
      <c r="X220" s="43"/>
    </row>
    <row r="221" spans="9:24" ht="15.75" customHeight="1" x14ac:dyDescent="0.3">
      <c r="I221" s="2"/>
      <c r="X221" s="43"/>
    </row>
    <row r="222" spans="9:24" ht="15.75" customHeight="1" x14ac:dyDescent="0.3">
      <c r="I222" s="2"/>
      <c r="X222" s="43"/>
    </row>
    <row r="223" spans="9:24" ht="15.75" customHeight="1" x14ac:dyDescent="0.3">
      <c r="I223" s="2"/>
      <c r="X223" s="43"/>
    </row>
    <row r="224" spans="9:24" ht="15.75" customHeight="1" x14ac:dyDescent="0.3">
      <c r="I224" s="2"/>
      <c r="X224" s="43"/>
    </row>
    <row r="225" spans="9:24" ht="15.75" customHeight="1" x14ac:dyDescent="0.3">
      <c r="I225" s="2"/>
      <c r="X225" s="43"/>
    </row>
    <row r="226" spans="9:24" ht="15.75" customHeight="1" x14ac:dyDescent="0.3">
      <c r="I226" s="2"/>
      <c r="X226" s="43"/>
    </row>
    <row r="227" spans="9:24" ht="15.75" customHeight="1" x14ac:dyDescent="0.3">
      <c r="I227" s="2"/>
      <c r="X227" s="43"/>
    </row>
    <row r="228" spans="9:24" ht="15.75" customHeight="1" x14ac:dyDescent="0.3">
      <c r="I228" s="2"/>
      <c r="X228" s="43"/>
    </row>
    <row r="229" spans="9:24" ht="15.75" customHeight="1" x14ac:dyDescent="0.3">
      <c r="I229" s="2"/>
      <c r="X229" s="43"/>
    </row>
    <row r="230" spans="9:24" ht="15.75" customHeight="1" x14ac:dyDescent="0.3">
      <c r="I230" s="2"/>
      <c r="X230" s="43"/>
    </row>
    <row r="231" spans="9:24" ht="15.75" customHeight="1" x14ac:dyDescent="0.3">
      <c r="I231" s="2"/>
      <c r="X231" s="43"/>
    </row>
    <row r="232" spans="9:24" ht="15.75" customHeight="1" x14ac:dyDescent="0.3">
      <c r="I232" s="2"/>
      <c r="X232" s="43"/>
    </row>
    <row r="233" spans="9:24" ht="15.75" customHeight="1" x14ac:dyDescent="0.3">
      <c r="I233" s="2"/>
      <c r="X233" s="43"/>
    </row>
    <row r="234" spans="9:24" ht="15.75" customHeight="1" x14ac:dyDescent="0.3">
      <c r="I234" s="2"/>
      <c r="X234" s="43"/>
    </row>
    <row r="235" spans="9:24" ht="15.75" customHeight="1" x14ac:dyDescent="0.3">
      <c r="I235" s="2"/>
      <c r="X235" s="43"/>
    </row>
    <row r="236" spans="9:24" ht="15.75" customHeight="1" x14ac:dyDescent="0.3">
      <c r="I236" s="2"/>
      <c r="X236" s="43"/>
    </row>
    <row r="237" spans="9:24" ht="15.75" customHeight="1" x14ac:dyDescent="0.3">
      <c r="I237" s="2"/>
      <c r="X237" s="43"/>
    </row>
    <row r="238" spans="9:24" ht="15.75" customHeight="1" x14ac:dyDescent="0.3">
      <c r="I238" s="2"/>
      <c r="X238" s="43"/>
    </row>
    <row r="239" spans="9:24" ht="15.75" customHeight="1" x14ac:dyDescent="0.3">
      <c r="I239" s="2"/>
      <c r="X239" s="43"/>
    </row>
    <row r="240" spans="9:24" ht="15.75" customHeight="1" x14ac:dyDescent="0.3">
      <c r="I240" s="2"/>
      <c r="X240" s="43"/>
    </row>
    <row r="241" spans="9:24" ht="15.75" customHeight="1" x14ac:dyDescent="0.3">
      <c r="I241" s="2"/>
      <c r="X241" s="43"/>
    </row>
    <row r="242" spans="9:24" ht="15.75" customHeight="1" x14ac:dyDescent="0.3">
      <c r="I242" s="2"/>
      <c r="X242" s="43"/>
    </row>
    <row r="243" spans="9:24" ht="15.75" customHeight="1" x14ac:dyDescent="0.3">
      <c r="I243" s="2"/>
      <c r="X243" s="43"/>
    </row>
    <row r="244" spans="9:24" ht="15.75" customHeight="1" x14ac:dyDescent="0.3">
      <c r="I244" s="2"/>
      <c r="X244" s="43"/>
    </row>
    <row r="245" spans="9:24" ht="15.75" customHeight="1" x14ac:dyDescent="0.3">
      <c r="I245" s="2"/>
      <c r="X245" s="43"/>
    </row>
    <row r="246" spans="9:24" ht="15.75" customHeight="1" x14ac:dyDescent="0.3">
      <c r="I246" s="2"/>
      <c r="X246" s="43"/>
    </row>
    <row r="247" spans="9:24" ht="15.75" customHeight="1" x14ac:dyDescent="0.3">
      <c r="I247" s="2"/>
      <c r="X247" s="43"/>
    </row>
    <row r="248" spans="9:24" ht="15.75" customHeight="1" x14ac:dyDescent="0.3">
      <c r="I248" s="2"/>
      <c r="X248" s="43"/>
    </row>
    <row r="249" spans="9:24" ht="15.75" customHeight="1" x14ac:dyDescent="0.3">
      <c r="I249" s="2"/>
      <c r="X249" s="43"/>
    </row>
    <row r="250" spans="9:24" ht="15.75" customHeight="1" x14ac:dyDescent="0.3">
      <c r="I250" s="2"/>
      <c r="X250" s="43"/>
    </row>
    <row r="251" spans="9:24" ht="15.75" customHeight="1" x14ac:dyDescent="0.3">
      <c r="I251" s="2"/>
      <c r="X251" s="43"/>
    </row>
    <row r="252" spans="9:24" ht="15.75" customHeight="1" x14ac:dyDescent="0.3">
      <c r="I252" s="2"/>
      <c r="X252" s="43"/>
    </row>
    <row r="253" spans="9:24" ht="15.75" customHeight="1" x14ac:dyDescent="0.3">
      <c r="I253" s="2"/>
      <c r="X253" s="43"/>
    </row>
    <row r="254" spans="9:24" ht="15.75" customHeight="1" x14ac:dyDescent="0.3">
      <c r="I254" s="2"/>
      <c r="X254" s="43"/>
    </row>
    <row r="255" spans="9:24" ht="15.75" customHeight="1" x14ac:dyDescent="0.3">
      <c r="I255" s="2"/>
      <c r="X255" s="43"/>
    </row>
    <row r="256" spans="9:24" ht="15.75" customHeight="1" x14ac:dyDescent="0.3">
      <c r="I256" s="2"/>
      <c r="X256" s="43"/>
    </row>
    <row r="257" spans="9:24" ht="15.75" customHeight="1" x14ac:dyDescent="0.3">
      <c r="I257" s="2"/>
      <c r="X257" s="43"/>
    </row>
    <row r="258" spans="9:24" ht="15.75" customHeight="1" x14ac:dyDescent="0.3">
      <c r="I258" s="2"/>
      <c r="X258" s="43"/>
    </row>
    <row r="259" spans="9:24" ht="15.75" customHeight="1" x14ac:dyDescent="0.3">
      <c r="I259" s="2"/>
      <c r="X259" s="43"/>
    </row>
    <row r="260" spans="9:24" ht="15.75" customHeight="1" x14ac:dyDescent="0.3">
      <c r="I260" s="2"/>
      <c r="X260" s="43"/>
    </row>
    <row r="261" spans="9:24" ht="15.75" customHeight="1" x14ac:dyDescent="0.3">
      <c r="I261" s="2"/>
      <c r="X261" s="43"/>
    </row>
    <row r="262" spans="9:24" ht="15.75" customHeight="1" x14ac:dyDescent="0.3">
      <c r="I262" s="2"/>
      <c r="X262" s="43"/>
    </row>
    <row r="263" spans="9:24" ht="15.75" customHeight="1" x14ac:dyDescent="0.3">
      <c r="I263" s="2"/>
      <c r="X263" s="43"/>
    </row>
    <row r="264" spans="9:24" ht="15.75" customHeight="1" x14ac:dyDescent="0.3">
      <c r="I264" s="2"/>
      <c r="X264" s="43"/>
    </row>
    <row r="265" spans="9:24" ht="15.75" customHeight="1" x14ac:dyDescent="0.3">
      <c r="I265" s="2"/>
      <c r="X265" s="43"/>
    </row>
    <row r="266" spans="9:24" ht="15.75" customHeight="1" x14ac:dyDescent="0.3">
      <c r="I266" s="2"/>
      <c r="X266" s="43"/>
    </row>
    <row r="267" spans="9:24" ht="15.75" customHeight="1" x14ac:dyDescent="0.3">
      <c r="I267" s="2"/>
      <c r="X267" s="43"/>
    </row>
    <row r="268" spans="9:24" ht="15.75" customHeight="1" x14ac:dyDescent="0.3">
      <c r="I268" s="2"/>
      <c r="X268" s="43"/>
    </row>
    <row r="269" spans="9:24" ht="15.75" customHeight="1" x14ac:dyDescent="0.3">
      <c r="I269" s="2"/>
      <c r="X269" s="43"/>
    </row>
    <row r="270" spans="9:24" ht="15.75" customHeight="1" x14ac:dyDescent="0.3">
      <c r="I270" s="2"/>
      <c r="X270" s="43"/>
    </row>
    <row r="271" spans="9:24" ht="15.75" customHeight="1" x14ac:dyDescent="0.3">
      <c r="I271" s="2"/>
      <c r="X271" s="43"/>
    </row>
    <row r="272" spans="9:24" ht="15.75" customHeight="1" x14ac:dyDescent="0.3">
      <c r="I272" s="2"/>
      <c r="X272" s="43"/>
    </row>
    <row r="273" spans="9:24" ht="15.75" customHeight="1" x14ac:dyDescent="0.3">
      <c r="I273" s="2"/>
      <c r="X273" s="43"/>
    </row>
    <row r="274" spans="9:24" ht="15.75" customHeight="1" x14ac:dyDescent="0.3">
      <c r="I274" s="2"/>
      <c r="X274" s="43"/>
    </row>
    <row r="275" spans="9:24" ht="15.75" customHeight="1" x14ac:dyDescent="0.3">
      <c r="I275" s="2"/>
      <c r="X275" s="43"/>
    </row>
    <row r="276" spans="9:24" ht="15.75" customHeight="1" x14ac:dyDescent="0.3">
      <c r="I276" s="2"/>
      <c r="X276" s="43"/>
    </row>
    <row r="277" spans="9:24" ht="15.75" customHeight="1" x14ac:dyDescent="0.3">
      <c r="I277" s="2"/>
      <c r="X277" s="43"/>
    </row>
    <row r="278" spans="9:24" ht="15.75" customHeight="1" x14ac:dyDescent="0.3">
      <c r="I278" s="2"/>
      <c r="X278" s="43"/>
    </row>
    <row r="279" spans="9:24" ht="15.75" customHeight="1" x14ac:dyDescent="0.3">
      <c r="I279" s="2"/>
      <c r="X279" s="43"/>
    </row>
    <row r="280" spans="9:24" ht="15.75" customHeight="1" x14ac:dyDescent="0.3">
      <c r="I280" s="2"/>
      <c r="X280" s="43"/>
    </row>
    <row r="281" spans="9:24" ht="15.75" customHeight="1" x14ac:dyDescent="0.3">
      <c r="I281" s="2"/>
      <c r="X281" s="43"/>
    </row>
    <row r="282" spans="9:24" ht="15.75" customHeight="1" x14ac:dyDescent="0.3">
      <c r="I282" s="2"/>
      <c r="X282" s="43"/>
    </row>
    <row r="283" spans="9:24" ht="15.75" customHeight="1" x14ac:dyDescent="0.3">
      <c r="I283" s="2"/>
      <c r="X283" s="43"/>
    </row>
    <row r="284" spans="9:24" ht="15.75" customHeight="1" x14ac:dyDescent="0.3">
      <c r="I284" s="2"/>
      <c r="X284" s="43"/>
    </row>
    <row r="285" spans="9:24" ht="15.75" customHeight="1" x14ac:dyDescent="0.3">
      <c r="I285" s="2"/>
      <c r="X285" s="43"/>
    </row>
    <row r="286" spans="9:24" ht="15.75" customHeight="1" x14ac:dyDescent="0.3">
      <c r="I286" s="2"/>
      <c r="X286" s="43"/>
    </row>
    <row r="287" spans="9:24" ht="15.75" customHeight="1" x14ac:dyDescent="0.3">
      <c r="I287" s="2"/>
      <c r="X287" s="43"/>
    </row>
    <row r="288" spans="9:24" ht="15.75" customHeight="1" x14ac:dyDescent="0.3">
      <c r="I288" s="2"/>
      <c r="X288" s="43"/>
    </row>
    <row r="289" spans="9:24" ht="15.75" customHeight="1" x14ac:dyDescent="0.3">
      <c r="I289" s="2"/>
      <c r="X289" s="43"/>
    </row>
    <row r="290" spans="9:24" ht="15.75" customHeight="1" x14ac:dyDescent="0.3">
      <c r="I290" s="2"/>
      <c r="X290" s="43"/>
    </row>
    <row r="291" spans="9:24" ht="15.75" customHeight="1" x14ac:dyDescent="0.3">
      <c r="I291" s="2"/>
      <c r="X291" s="43"/>
    </row>
    <row r="292" spans="9:24" ht="15.75" customHeight="1" x14ac:dyDescent="0.3">
      <c r="I292" s="2"/>
      <c r="X292" s="43"/>
    </row>
    <row r="293" spans="9:24" ht="15.75" customHeight="1" x14ac:dyDescent="0.3">
      <c r="I293" s="2"/>
      <c r="X293" s="43"/>
    </row>
    <row r="294" spans="9:24" ht="15.75" customHeight="1" x14ac:dyDescent="0.3">
      <c r="I294" s="2"/>
      <c r="X294" s="43"/>
    </row>
    <row r="295" spans="9:24" ht="15.75" customHeight="1" x14ac:dyDescent="0.3">
      <c r="I295" s="2"/>
      <c r="X295" s="43"/>
    </row>
    <row r="296" spans="9:24" ht="15.75" customHeight="1" x14ac:dyDescent="0.3">
      <c r="I296" s="2"/>
      <c r="X296" s="43"/>
    </row>
    <row r="297" spans="9:24" ht="15.75" customHeight="1" x14ac:dyDescent="0.3">
      <c r="I297" s="2"/>
      <c r="X297" s="43"/>
    </row>
    <row r="298" spans="9:24" ht="15.75" customHeight="1" x14ac:dyDescent="0.3">
      <c r="I298" s="2"/>
      <c r="X298" s="43"/>
    </row>
    <row r="299" spans="9:24" ht="15.75" customHeight="1" x14ac:dyDescent="0.3">
      <c r="I299" s="2"/>
      <c r="X299" s="43"/>
    </row>
    <row r="300" spans="9:24" ht="15.75" customHeight="1" x14ac:dyDescent="0.3">
      <c r="I300" s="2"/>
      <c r="X300" s="43"/>
    </row>
    <row r="301" spans="9:24" ht="15.75" customHeight="1" x14ac:dyDescent="0.3">
      <c r="I301" s="2"/>
      <c r="X301" s="43"/>
    </row>
    <row r="302" spans="9:24" ht="15.75" customHeight="1" x14ac:dyDescent="0.3">
      <c r="I302" s="2"/>
      <c r="X302" s="43"/>
    </row>
    <row r="303" spans="9:24" ht="15.75" customHeight="1" x14ac:dyDescent="0.3">
      <c r="I303" s="2"/>
      <c r="X303" s="43"/>
    </row>
    <row r="304" spans="9:24" ht="15.75" customHeight="1" x14ac:dyDescent="0.3">
      <c r="I304" s="2"/>
      <c r="X304" s="43"/>
    </row>
    <row r="305" spans="9:24" ht="15.75" customHeight="1" x14ac:dyDescent="0.3">
      <c r="I305" s="2"/>
      <c r="X305" s="43"/>
    </row>
    <row r="306" spans="9:24" ht="15.75" customHeight="1" x14ac:dyDescent="0.3">
      <c r="I306" s="2"/>
      <c r="X306" s="43"/>
    </row>
    <row r="307" spans="9:24" ht="15.75" customHeight="1" x14ac:dyDescent="0.3">
      <c r="I307" s="2"/>
      <c r="X307" s="43"/>
    </row>
    <row r="308" spans="9:24" ht="15.75" customHeight="1" x14ac:dyDescent="0.3">
      <c r="I308" s="2"/>
      <c r="X308" s="43"/>
    </row>
    <row r="309" spans="9:24" ht="15.75" customHeight="1" x14ac:dyDescent="0.3">
      <c r="I309" s="2"/>
      <c r="X309" s="43"/>
    </row>
    <row r="310" spans="9:24" ht="15.75" customHeight="1" x14ac:dyDescent="0.3">
      <c r="I310" s="2"/>
      <c r="X310" s="43"/>
    </row>
    <row r="311" spans="9:24" ht="15.75" customHeight="1" x14ac:dyDescent="0.3">
      <c r="I311" s="2"/>
      <c r="X311" s="43"/>
    </row>
    <row r="312" spans="9:24" ht="15.75" customHeight="1" x14ac:dyDescent="0.3">
      <c r="I312" s="2"/>
      <c r="X312" s="43"/>
    </row>
    <row r="313" spans="9:24" ht="15.75" customHeight="1" x14ac:dyDescent="0.3">
      <c r="I313" s="2"/>
      <c r="X313" s="43"/>
    </row>
    <row r="314" spans="9:24" ht="15.75" customHeight="1" x14ac:dyDescent="0.3">
      <c r="I314" s="2"/>
      <c r="X314" s="43"/>
    </row>
    <row r="315" spans="9:24" ht="15.75" customHeight="1" x14ac:dyDescent="0.3">
      <c r="I315" s="2"/>
      <c r="X315" s="43"/>
    </row>
    <row r="316" spans="9:24" ht="15.75" customHeight="1" x14ac:dyDescent="0.3">
      <c r="I316" s="2"/>
      <c r="X316" s="43"/>
    </row>
    <row r="317" spans="9:24" ht="15.75" customHeight="1" x14ac:dyDescent="0.3">
      <c r="I317" s="2"/>
      <c r="X317" s="43"/>
    </row>
    <row r="318" spans="9:24" ht="15.75" customHeight="1" x14ac:dyDescent="0.3">
      <c r="I318" s="2"/>
      <c r="X318" s="43"/>
    </row>
    <row r="319" spans="9:24" ht="15.75" customHeight="1" x14ac:dyDescent="0.3">
      <c r="I319" s="2"/>
      <c r="X319" s="43"/>
    </row>
    <row r="320" spans="9:24" ht="15.75" customHeight="1" x14ac:dyDescent="0.3">
      <c r="I320" s="2"/>
      <c r="X320" s="43"/>
    </row>
    <row r="321" spans="9:24" ht="15.75" customHeight="1" x14ac:dyDescent="0.3">
      <c r="I321" s="2"/>
      <c r="X321" s="43"/>
    </row>
    <row r="322" spans="9:24" ht="15.75" customHeight="1" x14ac:dyDescent="0.3">
      <c r="I322" s="2"/>
      <c r="X322" s="43"/>
    </row>
    <row r="323" spans="9:24" ht="15.75" customHeight="1" x14ac:dyDescent="0.3">
      <c r="I323" s="2"/>
      <c r="X323" s="43"/>
    </row>
    <row r="324" spans="9:24" ht="15.75" customHeight="1" x14ac:dyDescent="0.3">
      <c r="I324" s="2"/>
      <c r="X324" s="43"/>
    </row>
    <row r="325" spans="9:24" ht="15.75" customHeight="1" x14ac:dyDescent="0.3">
      <c r="I325" s="2"/>
      <c r="X325" s="43"/>
    </row>
    <row r="326" spans="9:24" ht="15.75" customHeight="1" x14ac:dyDescent="0.3">
      <c r="I326" s="2"/>
      <c r="X326" s="43"/>
    </row>
    <row r="327" spans="9:24" ht="15.75" customHeight="1" x14ac:dyDescent="0.3">
      <c r="I327" s="2"/>
      <c r="X327" s="43"/>
    </row>
    <row r="328" spans="9:24" ht="15.75" customHeight="1" x14ac:dyDescent="0.3">
      <c r="I328" s="2"/>
      <c r="X328" s="43"/>
    </row>
    <row r="329" spans="9:24" ht="15.75" customHeight="1" x14ac:dyDescent="0.3">
      <c r="I329" s="2"/>
      <c r="X329" s="43"/>
    </row>
    <row r="330" spans="9:24" ht="15.75" customHeight="1" x14ac:dyDescent="0.3">
      <c r="I330" s="2"/>
      <c r="X330" s="43"/>
    </row>
    <row r="331" spans="9:24" ht="15.75" customHeight="1" x14ac:dyDescent="0.3">
      <c r="I331" s="2"/>
      <c r="X331" s="43"/>
    </row>
    <row r="332" spans="9:24" ht="15.75" customHeight="1" x14ac:dyDescent="0.3">
      <c r="I332" s="2"/>
      <c r="X332" s="43"/>
    </row>
    <row r="333" spans="9:24" ht="15.75" customHeight="1" x14ac:dyDescent="0.3">
      <c r="I333" s="2"/>
      <c r="X333" s="43"/>
    </row>
    <row r="334" spans="9:24" ht="15.75" customHeight="1" x14ac:dyDescent="0.3">
      <c r="I334" s="2"/>
      <c r="X334" s="43"/>
    </row>
    <row r="335" spans="9:24" ht="15.75" customHeight="1" x14ac:dyDescent="0.3">
      <c r="I335" s="2"/>
      <c r="X335" s="43"/>
    </row>
    <row r="336" spans="9:24" ht="15.75" customHeight="1" x14ac:dyDescent="0.3">
      <c r="I336" s="2"/>
      <c r="X336" s="43"/>
    </row>
    <row r="337" spans="9:24" ht="15.75" customHeight="1" x14ac:dyDescent="0.3">
      <c r="I337" s="2"/>
      <c r="X337" s="43"/>
    </row>
    <row r="338" spans="9:24" ht="15.75" customHeight="1" x14ac:dyDescent="0.3">
      <c r="I338" s="2"/>
      <c r="X338" s="43"/>
    </row>
    <row r="339" spans="9:24" ht="15.75" customHeight="1" x14ac:dyDescent="0.3">
      <c r="I339" s="2"/>
      <c r="X339" s="43"/>
    </row>
    <row r="340" spans="9:24" ht="15.75" customHeight="1" x14ac:dyDescent="0.3">
      <c r="I340" s="2"/>
      <c r="X340" s="43"/>
    </row>
    <row r="341" spans="9:24" ht="15.75" customHeight="1" x14ac:dyDescent="0.3">
      <c r="I341" s="2"/>
      <c r="X341" s="43"/>
    </row>
    <row r="342" spans="9:24" ht="15.75" customHeight="1" x14ac:dyDescent="0.3">
      <c r="I342" s="2"/>
      <c r="X342" s="43"/>
    </row>
    <row r="343" spans="9:24" ht="15.75" customHeight="1" x14ac:dyDescent="0.3">
      <c r="I343" s="2"/>
      <c r="X343" s="43"/>
    </row>
    <row r="344" spans="9:24" ht="15.75" customHeight="1" x14ac:dyDescent="0.3">
      <c r="I344" s="2"/>
      <c r="X344" s="43"/>
    </row>
    <row r="345" spans="9:24" ht="15.75" customHeight="1" x14ac:dyDescent="0.3">
      <c r="I345" s="2"/>
      <c r="X345" s="43"/>
    </row>
    <row r="346" spans="9:24" ht="15.75" customHeight="1" x14ac:dyDescent="0.3">
      <c r="I346" s="2"/>
      <c r="X346" s="43"/>
    </row>
    <row r="347" spans="9:24" ht="15.75" customHeight="1" x14ac:dyDescent="0.3">
      <c r="I347" s="2"/>
      <c r="X347" s="43"/>
    </row>
    <row r="348" spans="9:24" ht="15.75" customHeight="1" x14ac:dyDescent="0.3">
      <c r="I348" s="2"/>
      <c r="X348" s="43"/>
    </row>
    <row r="349" spans="9:24" ht="15.75" customHeight="1" x14ac:dyDescent="0.3">
      <c r="I349" s="2"/>
      <c r="X349" s="43"/>
    </row>
    <row r="350" spans="9:24" ht="15.75" customHeight="1" x14ac:dyDescent="0.3">
      <c r="I350" s="2"/>
      <c r="X350" s="43"/>
    </row>
    <row r="351" spans="9:24" ht="15.75" customHeight="1" x14ac:dyDescent="0.3">
      <c r="I351" s="2"/>
      <c r="X351" s="43"/>
    </row>
    <row r="352" spans="9:24" ht="15.75" customHeight="1" x14ac:dyDescent="0.3">
      <c r="I352" s="2"/>
      <c r="X352" s="43"/>
    </row>
    <row r="353" spans="9:24" ht="15.75" customHeight="1" x14ac:dyDescent="0.3">
      <c r="I353" s="2"/>
      <c r="X353" s="43"/>
    </row>
    <row r="354" spans="9:24" ht="15.75" customHeight="1" x14ac:dyDescent="0.3">
      <c r="I354" s="2"/>
      <c r="X354" s="43"/>
    </row>
    <row r="355" spans="9:24" ht="15.75" customHeight="1" x14ac:dyDescent="0.3">
      <c r="I355" s="2"/>
      <c r="X355" s="43"/>
    </row>
    <row r="356" spans="9:24" ht="15.75" customHeight="1" x14ac:dyDescent="0.3">
      <c r="I356" s="2"/>
      <c r="X356" s="43"/>
    </row>
    <row r="357" spans="9:24" ht="15.75" customHeight="1" x14ac:dyDescent="0.3">
      <c r="I357" s="2"/>
      <c r="X357" s="43"/>
    </row>
    <row r="358" spans="9:24" ht="15.75" customHeight="1" x14ac:dyDescent="0.3">
      <c r="I358" s="2"/>
      <c r="X358" s="43"/>
    </row>
    <row r="359" spans="9:24" ht="15.75" customHeight="1" x14ac:dyDescent="0.3">
      <c r="I359" s="2"/>
      <c r="X359" s="43"/>
    </row>
    <row r="360" spans="9:24" ht="15.75" customHeight="1" x14ac:dyDescent="0.3">
      <c r="I360" s="2"/>
      <c r="X360" s="43"/>
    </row>
    <row r="361" spans="9:24" ht="15.75" customHeight="1" x14ac:dyDescent="0.3">
      <c r="I361" s="2"/>
      <c r="X361" s="43"/>
    </row>
    <row r="362" spans="9:24" ht="15.75" customHeight="1" x14ac:dyDescent="0.3">
      <c r="I362" s="2"/>
      <c r="X362" s="43"/>
    </row>
    <row r="363" spans="9:24" ht="15.75" customHeight="1" x14ac:dyDescent="0.3">
      <c r="I363" s="2"/>
      <c r="X363" s="43"/>
    </row>
    <row r="364" spans="9:24" ht="15.75" customHeight="1" x14ac:dyDescent="0.3">
      <c r="I364" s="2"/>
      <c r="X364" s="43"/>
    </row>
    <row r="365" spans="9:24" ht="15.75" customHeight="1" x14ac:dyDescent="0.3">
      <c r="I365" s="2"/>
      <c r="X365" s="43"/>
    </row>
    <row r="366" spans="9:24" ht="15.75" customHeight="1" x14ac:dyDescent="0.3">
      <c r="I366" s="2"/>
      <c r="X366" s="43"/>
    </row>
    <row r="367" spans="9:24" ht="15.75" customHeight="1" x14ac:dyDescent="0.3">
      <c r="I367" s="2"/>
      <c r="X367" s="43"/>
    </row>
    <row r="368" spans="9:24" ht="15.75" customHeight="1" x14ac:dyDescent="0.3">
      <c r="I368" s="2"/>
      <c r="X368" s="43"/>
    </row>
    <row r="369" spans="9:24" ht="15.75" customHeight="1" x14ac:dyDescent="0.3">
      <c r="I369" s="2"/>
      <c r="X369" s="43"/>
    </row>
    <row r="370" spans="9:24" ht="15.75" customHeight="1" x14ac:dyDescent="0.3">
      <c r="I370" s="2"/>
      <c r="X370" s="43"/>
    </row>
    <row r="371" spans="9:24" ht="15.75" customHeight="1" x14ac:dyDescent="0.3">
      <c r="I371" s="2"/>
      <c r="X371" s="43"/>
    </row>
    <row r="372" spans="9:24" ht="15.75" customHeight="1" x14ac:dyDescent="0.3">
      <c r="I372" s="2"/>
      <c r="X372" s="43"/>
    </row>
    <row r="373" spans="9:24" ht="15.75" customHeight="1" x14ac:dyDescent="0.3">
      <c r="I373" s="2"/>
      <c r="X373" s="43"/>
    </row>
    <row r="374" spans="9:24" ht="15.75" customHeight="1" x14ac:dyDescent="0.3">
      <c r="I374" s="2"/>
      <c r="X374" s="43"/>
    </row>
    <row r="375" spans="9:24" ht="15.75" customHeight="1" x14ac:dyDescent="0.3">
      <c r="I375" s="2"/>
      <c r="X375" s="43"/>
    </row>
    <row r="376" spans="9:24" ht="15.75" customHeight="1" x14ac:dyDescent="0.3">
      <c r="I376" s="2"/>
      <c r="X376" s="43"/>
    </row>
    <row r="377" spans="9:24" ht="15.75" customHeight="1" x14ac:dyDescent="0.3">
      <c r="I377" s="2"/>
      <c r="X377" s="43"/>
    </row>
    <row r="378" spans="9:24" ht="15.75" customHeight="1" x14ac:dyDescent="0.3">
      <c r="I378" s="2"/>
      <c r="X378" s="43"/>
    </row>
    <row r="379" spans="9:24" ht="15.75" customHeight="1" x14ac:dyDescent="0.3">
      <c r="I379" s="2"/>
    </row>
    <row r="380" spans="9:24" ht="15.75" customHeight="1" x14ac:dyDescent="0.3">
      <c r="I380" s="2"/>
    </row>
    <row r="381" spans="9:24" ht="15.75" customHeight="1" x14ac:dyDescent="0.3">
      <c r="I381" s="2"/>
    </row>
    <row r="382" spans="9:24" ht="15.75" customHeight="1" x14ac:dyDescent="0.3">
      <c r="I382" s="2"/>
    </row>
    <row r="383" spans="9:24" ht="15.75" customHeight="1" x14ac:dyDescent="0.3">
      <c r="I383" s="2"/>
    </row>
    <row r="384" spans="9:24" ht="15.75" customHeight="1" x14ac:dyDescent="0.3">
      <c r="I384" s="2"/>
    </row>
    <row r="385" spans="9:9" ht="15.75" customHeight="1" x14ac:dyDescent="0.3">
      <c r="I385" s="2"/>
    </row>
    <row r="386" spans="9:9" ht="15.75" customHeight="1" x14ac:dyDescent="0.3">
      <c r="I386" s="2"/>
    </row>
    <row r="387" spans="9:9" ht="15.75" customHeight="1" x14ac:dyDescent="0.3">
      <c r="I387" s="2"/>
    </row>
    <row r="388" spans="9:9" ht="15.75" customHeight="1" x14ac:dyDescent="0.3">
      <c r="I388" s="2"/>
    </row>
    <row r="389" spans="9:9" ht="15.75" customHeight="1" x14ac:dyDescent="0.3">
      <c r="I389" s="2"/>
    </row>
    <row r="390" spans="9:9" ht="15.75" customHeight="1" x14ac:dyDescent="0.3">
      <c r="I390" s="2"/>
    </row>
    <row r="391" spans="9:9" ht="15.75" customHeight="1" x14ac:dyDescent="0.3">
      <c r="I391" s="2"/>
    </row>
    <row r="392" spans="9:9" ht="15.75" customHeight="1" x14ac:dyDescent="0.3">
      <c r="I392" s="2"/>
    </row>
    <row r="393" spans="9:9" ht="15.75" customHeight="1" x14ac:dyDescent="0.3">
      <c r="I393" s="2"/>
    </row>
    <row r="394" spans="9:9" ht="15.75" customHeight="1" x14ac:dyDescent="0.3">
      <c r="I394" s="2"/>
    </row>
    <row r="395" spans="9:9" ht="15.75" customHeight="1" x14ac:dyDescent="0.3">
      <c r="I395" s="2"/>
    </row>
    <row r="396" spans="9:9" ht="15.75" customHeight="1" x14ac:dyDescent="0.3">
      <c r="I396" s="2"/>
    </row>
    <row r="397" spans="9:9" ht="15.75" customHeight="1" x14ac:dyDescent="0.3">
      <c r="I397" s="2"/>
    </row>
    <row r="398" spans="9:9" ht="15.75" customHeight="1" x14ac:dyDescent="0.3">
      <c r="I398" s="2"/>
    </row>
    <row r="399" spans="9:9" ht="15.75" customHeight="1" x14ac:dyDescent="0.3">
      <c r="I399" s="2"/>
    </row>
    <row r="400" spans="9:9" ht="15.75" customHeight="1" x14ac:dyDescent="0.3">
      <c r="I400" s="2"/>
    </row>
    <row r="401" spans="9:9" ht="15.75" customHeight="1" x14ac:dyDescent="0.3">
      <c r="I401" s="2"/>
    </row>
    <row r="402" spans="9:9" ht="15.75" customHeight="1" x14ac:dyDescent="0.3">
      <c r="I402" s="2"/>
    </row>
    <row r="403" spans="9:9" ht="15.75" customHeight="1" x14ac:dyDescent="0.3">
      <c r="I403" s="2"/>
    </row>
    <row r="404" spans="9:9" ht="15.75" customHeight="1" x14ac:dyDescent="0.3">
      <c r="I404" s="2"/>
    </row>
    <row r="405" spans="9:9" ht="15.75" customHeight="1" x14ac:dyDescent="0.3">
      <c r="I405" s="2"/>
    </row>
    <row r="406" spans="9:9" ht="15.75" customHeight="1" x14ac:dyDescent="0.3">
      <c r="I406" s="2"/>
    </row>
    <row r="407" spans="9:9" ht="15.75" customHeight="1" x14ac:dyDescent="0.3">
      <c r="I407" s="2"/>
    </row>
    <row r="408" spans="9:9" ht="15.75" customHeight="1" x14ac:dyDescent="0.3">
      <c r="I408" s="2"/>
    </row>
    <row r="409" spans="9:9" ht="15.75" customHeight="1" x14ac:dyDescent="0.3">
      <c r="I409" s="2"/>
    </row>
    <row r="410" spans="9:9" ht="15.75" customHeight="1" x14ac:dyDescent="0.3">
      <c r="I410" s="2"/>
    </row>
    <row r="411" spans="9:9" ht="15.75" customHeight="1" x14ac:dyDescent="0.3">
      <c r="I411" s="2"/>
    </row>
    <row r="412" spans="9:9" ht="15.75" customHeight="1" x14ac:dyDescent="0.3">
      <c r="I412" s="2"/>
    </row>
    <row r="413" spans="9:9" ht="15.75" customHeight="1" x14ac:dyDescent="0.3">
      <c r="I413" s="2"/>
    </row>
    <row r="414" spans="9:9" ht="15.75" customHeight="1" x14ac:dyDescent="0.3">
      <c r="I414" s="2"/>
    </row>
    <row r="415" spans="9:9" ht="15.75" customHeight="1" x14ac:dyDescent="0.3">
      <c r="I415" s="2"/>
    </row>
    <row r="416" spans="9:9" ht="15.75" customHeight="1" x14ac:dyDescent="0.3">
      <c r="I416" s="2"/>
    </row>
    <row r="417" spans="9:9" ht="15.75" customHeight="1" x14ac:dyDescent="0.3">
      <c r="I417" s="2"/>
    </row>
    <row r="418" spans="9:9" ht="15.75" customHeight="1" x14ac:dyDescent="0.3">
      <c r="I418" s="2"/>
    </row>
    <row r="419" spans="9:9" ht="15.75" customHeight="1" x14ac:dyDescent="0.3">
      <c r="I419" s="2"/>
    </row>
    <row r="420" spans="9:9" ht="15.75" customHeight="1" x14ac:dyDescent="0.3">
      <c r="I420" s="2"/>
    </row>
    <row r="421" spans="9:9" ht="15.75" customHeight="1" x14ac:dyDescent="0.3">
      <c r="I421" s="2"/>
    </row>
    <row r="422" spans="9:9" ht="15.75" customHeight="1" x14ac:dyDescent="0.3">
      <c r="I422" s="2"/>
    </row>
    <row r="423" spans="9:9" ht="15.75" customHeight="1" x14ac:dyDescent="0.3">
      <c r="I423" s="2"/>
    </row>
    <row r="424" spans="9:9" ht="15.75" customHeight="1" x14ac:dyDescent="0.3">
      <c r="I424" s="2"/>
    </row>
    <row r="425" spans="9:9" ht="15.75" customHeight="1" x14ac:dyDescent="0.3">
      <c r="I425" s="2"/>
    </row>
    <row r="426" spans="9:9" ht="15.75" customHeight="1" x14ac:dyDescent="0.3">
      <c r="I426" s="2"/>
    </row>
    <row r="427" spans="9:9" ht="15.75" customHeight="1" x14ac:dyDescent="0.3">
      <c r="I427" s="2"/>
    </row>
    <row r="428" spans="9:9" ht="15.75" customHeight="1" x14ac:dyDescent="0.3">
      <c r="I428" s="2"/>
    </row>
    <row r="429" spans="9:9" ht="15.75" customHeight="1" x14ac:dyDescent="0.3">
      <c r="I429" s="2"/>
    </row>
    <row r="430" spans="9:9" ht="15.75" customHeight="1" x14ac:dyDescent="0.3">
      <c r="I430" s="2"/>
    </row>
    <row r="431" spans="9:9" ht="15.75" customHeight="1" x14ac:dyDescent="0.3">
      <c r="I431" s="2"/>
    </row>
    <row r="432" spans="9:9" ht="15.75" customHeight="1" x14ac:dyDescent="0.3">
      <c r="I432" s="2"/>
    </row>
    <row r="433" spans="9:9" ht="15.75" customHeight="1" x14ac:dyDescent="0.3">
      <c r="I433" s="2"/>
    </row>
    <row r="434" spans="9:9" ht="15.75" customHeight="1" x14ac:dyDescent="0.3">
      <c r="I434" s="2"/>
    </row>
    <row r="435" spans="9:9" ht="15.75" customHeight="1" x14ac:dyDescent="0.3">
      <c r="I435" s="2"/>
    </row>
    <row r="436" spans="9:9" ht="15.75" customHeight="1" x14ac:dyDescent="0.3">
      <c r="I436" s="2"/>
    </row>
    <row r="437" spans="9:9" ht="15.75" customHeight="1" x14ac:dyDescent="0.3">
      <c r="I437" s="2"/>
    </row>
    <row r="438" spans="9:9" ht="15.75" customHeight="1" x14ac:dyDescent="0.3">
      <c r="I438" s="2"/>
    </row>
    <row r="439" spans="9:9" ht="15.75" customHeight="1" x14ac:dyDescent="0.3">
      <c r="I439" s="2"/>
    </row>
    <row r="440" spans="9:9" ht="15.75" customHeight="1" x14ac:dyDescent="0.3">
      <c r="I440" s="2"/>
    </row>
    <row r="441" spans="9:9" ht="15.75" customHeight="1" x14ac:dyDescent="0.3">
      <c r="I441" s="2"/>
    </row>
    <row r="442" spans="9:9" ht="15.75" customHeight="1" x14ac:dyDescent="0.3">
      <c r="I442" s="2"/>
    </row>
    <row r="443" spans="9:9" ht="15.75" customHeight="1" x14ac:dyDescent="0.3">
      <c r="I443" s="2"/>
    </row>
    <row r="444" spans="9:9" ht="15.75" customHeight="1" x14ac:dyDescent="0.3">
      <c r="I444" s="2"/>
    </row>
    <row r="445" spans="9:9" ht="15.75" customHeight="1" x14ac:dyDescent="0.3">
      <c r="I445" s="2"/>
    </row>
    <row r="446" spans="9:9" ht="15.75" customHeight="1" x14ac:dyDescent="0.3">
      <c r="I446" s="2"/>
    </row>
    <row r="447" spans="9:9" ht="15.75" customHeight="1" x14ac:dyDescent="0.3">
      <c r="I447" s="2"/>
    </row>
    <row r="448" spans="9:9" ht="15.75" customHeight="1" x14ac:dyDescent="0.3">
      <c r="I448" s="2"/>
    </row>
    <row r="449" spans="9:9" ht="15.75" customHeight="1" x14ac:dyDescent="0.3">
      <c r="I449" s="2"/>
    </row>
    <row r="450" spans="9:9" ht="15.75" customHeight="1" x14ac:dyDescent="0.3">
      <c r="I450" s="2"/>
    </row>
    <row r="451" spans="9:9" ht="15.75" customHeight="1" x14ac:dyDescent="0.3">
      <c r="I451" s="2"/>
    </row>
    <row r="452" spans="9:9" ht="15.75" customHeight="1" x14ac:dyDescent="0.3">
      <c r="I452" s="2"/>
    </row>
    <row r="453" spans="9:9" ht="15.75" customHeight="1" x14ac:dyDescent="0.3">
      <c r="I453" s="2"/>
    </row>
    <row r="454" spans="9:9" ht="15.75" customHeight="1" x14ac:dyDescent="0.3">
      <c r="I454" s="2"/>
    </row>
    <row r="455" spans="9:9" ht="15.75" customHeight="1" x14ac:dyDescent="0.3">
      <c r="I455" s="2"/>
    </row>
    <row r="456" spans="9:9" ht="15.75" customHeight="1" x14ac:dyDescent="0.3">
      <c r="I456" s="2"/>
    </row>
    <row r="457" spans="9:9" ht="15.75" customHeight="1" x14ac:dyDescent="0.3">
      <c r="I457" s="2"/>
    </row>
    <row r="458" spans="9:9" ht="15.75" customHeight="1" x14ac:dyDescent="0.3">
      <c r="I458" s="2"/>
    </row>
    <row r="459" spans="9:9" ht="15.75" customHeight="1" x14ac:dyDescent="0.3">
      <c r="I459" s="2"/>
    </row>
    <row r="460" spans="9:9" ht="15.75" customHeight="1" x14ac:dyDescent="0.3">
      <c r="I460" s="2"/>
    </row>
    <row r="461" spans="9:9" ht="15.75" customHeight="1" x14ac:dyDescent="0.3">
      <c r="I461" s="2"/>
    </row>
    <row r="462" spans="9:9" ht="15.75" customHeight="1" x14ac:dyDescent="0.3">
      <c r="I462" s="2"/>
    </row>
    <row r="463" spans="9:9" ht="15.75" customHeight="1" x14ac:dyDescent="0.3">
      <c r="I463" s="2"/>
    </row>
    <row r="464" spans="9:9" ht="15.75" customHeight="1" x14ac:dyDescent="0.3">
      <c r="I464" s="2"/>
    </row>
    <row r="465" spans="9:9" ht="15.75" customHeight="1" x14ac:dyDescent="0.3">
      <c r="I465" s="2"/>
    </row>
    <row r="466" spans="9:9" ht="15.75" customHeight="1" x14ac:dyDescent="0.3">
      <c r="I466" s="2"/>
    </row>
    <row r="467" spans="9:9" ht="15.75" customHeight="1" x14ac:dyDescent="0.3">
      <c r="I467" s="2"/>
    </row>
    <row r="468" spans="9:9" ht="15.75" customHeight="1" x14ac:dyDescent="0.3">
      <c r="I468" s="2"/>
    </row>
    <row r="469" spans="9:9" ht="15.75" customHeight="1" x14ac:dyDescent="0.3">
      <c r="I469" s="2"/>
    </row>
    <row r="470" spans="9:9" ht="15.75" customHeight="1" x14ac:dyDescent="0.3">
      <c r="I470" s="2"/>
    </row>
    <row r="471" spans="9:9" ht="15.75" customHeight="1" x14ac:dyDescent="0.3">
      <c r="I471" s="2"/>
    </row>
    <row r="472" spans="9:9" ht="15.75" customHeight="1" x14ac:dyDescent="0.3">
      <c r="I472" s="2"/>
    </row>
    <row r="473" spans="9:9" ht="15.75" customHeight="1" x14ac:dyDescent="0.3">
      <c r="I473" s="2"/>
    </row>
    <row r="474" spans="9:9" ht="15.75" customHeight="1" x14ac:dyDescent="0.3">
      <c r="I474" s="2"/>
    </row>
    <row r="475" spans="9:9" ht="15.75" customHeight="1" x14ac:dyDescent="0.3">
      <c r="I475" s="2"/>
    </row>
    <row r="476" spans="9:9" ht="15.75" customHeight="1" x14ac:dyDescent="0.3">
      <c r="I476" s="2"/>
    </row>
    <row r="477" spans="9:9" ht="15.75" customHeight="1" x14ac:dyDescent="0.3">
      <c r="I477" s="2"/>
    </row>
    <row r="478" spans="9:9" ht="15.75" customHeight="1" x14ac:dyDescent="0.3">
      <c r="I478" s="2"/>
    </row>
    <row r="479" spans="9:9" ht="15.75" customHeight="1" x14ac:dyDescent="0.3">
      <c r="I479" s="2"/>
    </row>
    <row r="480" spans="9:9" ht="15.75" customHeight="1" x14ac:dyDescent="0.3">
      <c r="I480" s="2"/>
    </row>
    <row r="481" spans="9:9" ht="15.75" customHeight="1" x14ac:dyDescent="0.3">
      <c r="I481" s="2"/>
    </row>
    <row r="482" spans="9:9" ht="15.75" customHeight="1" x14ac:dyDescent="0.3">
      <c r="I482" s="2"/>
    </row>
    <row r="483" spans="9:9" ht="15.75" customHeight="1" x14ac:dyDescent="0.3">
      <c r="I483" s="2"/>
    </row>
    <row r="484" spans="9:9" ht="15.75" customHeight="1" x14ac:dyDescent="0.3">
      <c r="I484" s="2"/>
    </row>
    <row r="485" spans="9:9" ht="15.75" customHeight="1" x14ac:dyDescent="0.3">
      <c r="I485" s="2"/>
    </row>
    <row r="486" spans="9:9" ht="15.75" customHeight="1" x14ac:dyDescent="0.3">
      <c r="I486" s="2"/>
    </row>
    <row r="487" spans="9:9" ht="15.75" customHeight="1" x14ac:dyDescent="0.3">
      <c r="I487" s="2"/>
    </row>
    <row r="488" spans="9:9" ht="15.75" customHeight="1" x14ac:dyDescent="0.3">
      <c r="I488" s="2"/>
    </row>
    <row r="489" spans="9:9" ht="15.75" customHeight="1" x14ac:dyDescent="0.3">
      <c r="I489" s="2"/>
    </row>
    <row r="490" spans="9:9" ht="15.75" customHeight="1" x14ac:dyDescent="0.3">
      <c r="I490" s="2"/>
    </row>
    <row r="491" spans="9:9" ht="15.75" customHeight="1" x14ac:dyDescent="0.3">
      <c r="I491" s="2"/>
    </row>
    <row r="492" spans="9:9" ht="15.75" customHeight="1" x14ac:dyDescent="0.3">
      <c r="I492" s="2"/>
    </row>
    <row r="493" spans="9:9" ht="15.75" customHeight="1" x14ac:dyDescent="0.3">
      <c r="I493" s="2"/>
    </row>
    <row r="494" spans="9:9" ht="15.75" customHeight="1" x14ac:dyDescent="0.3">
      <c r="I494" s="2"/>
    </row>
    <row r="495" spans="9:9" ht="15.75" customHeight="1" x14ac:dyDescent="0.3">
      <c r="I495" s="2"/>
    </row>
    <row r="496" spans="9:9" ht="15.75" customHeight="1" x14ac:dyDescent="0.3">
      <c r="I496" s="2"/>
    </row>
    <row r="497" spans="9:9" ht="15.75" customHeight="1" x14ac:dyDescent="0.3">
      <c r="I497" s="2"/>
    </row>
    <row r="498" spans="9:9" ht="15.75" customHeight="1" x14ac:dyDescent="0.3">
      <c r="I498" s="2"/>
    </row>
    <row r="499" spans="9:9" ht="15.75" customHeight="1" x14ac:dyDescent="0.3">
      <c r="I499" s="2"/>
    </row>
    <row r="500" spans="9:9" ht="15.75" customHeight="1" x14ac:dyDescent="0.3">
      <c r="I500" s="2"/>
    </row>
    <row r="501" spans="9:9" ht="15.75" customHeight="1" x14ac:dyDescent="0.3">
      <c r="I501" s="2"/>
    </row>
    <row r="502" spans="9:9" ht="15.75" customHeight="1" x14ac:dyDescent="0.3">
      <c r="I502" s="2"/>
    </row>
    <row r="503" spans="9:9" ht="15.75" customHeight="1" x14ac:dyDescent="0.3">
      <c r="I503" s="2"/>
    </row>
    <row r="504" spans="9:9" ht="15.75" customHeight="1" x14ac:dyDescent="0.3">
      <c r="I504" s="2"/>
    </row>
    <row r="505" spans="9:9" ht="15.75" customHeight="1" x14ac:dyDescent="0.3">
      <c r="I505" s="2"/>
    </row>
    <row r="506" spans="9:9" ht="15.75" customHeight="1" x14ac:dyDescent="0.3">
      <c r="I506" s="2"/>
    </row>
    <row r="507" spans="9:9" ht="15.75" customHeight="1" x14ac:dyDescent="0.3">
      <c r="I507" s="2"/>
    </row>
    <row r="508" spans="9:9" ht="15.75" customHeight="1" x14ac:dyDescent="0.3">
      <c r="I508" s="2"/>
    </row>
    <row r="509" spans="9:9" ht="15.75" customHeight="1" x14ac:dyDescent="0.3">
      <c r="I509" s="2"/>
    </row>
    <row r="510" spans="9:9" ht="15.75" customHeight="1" x14ac:dyDescent="0.3">
      <c r="I510" s="2"/>
    </row>
    <row r="511" spans="9:9" ht="15.75" customHeight="1" x14ac:dyDescent="0.3">
      <c r="I511" s="2"/>
    </row>
    <row r="512" spans="9:9" ht="15.75" customHeight="1" x14ac:dyDescent="0.3">
      <c r="I512" s="2"/>
    </row>
    <row r="513" spans="9:9" ht="15.75" customHeight="1" x14ac:dyDescent="0.3">
      <c r="I513" s="2"/>
    </row>
    <row r="514" spans="9:9" ht="15.75" customHeight="1" x14ac:dyDescent="0.3">
      <c r="I514" s="2"/>
    </row>
    <row r="515" spans="9:9" ht="15.75" customHeight="1" x14ac:dyDescent="0.3">
      <c r="I515" s="2"/>
    </row>
    <row r="516" spans="9:9" ht="15.75" customHeight="1" x14ac:dyDescent="0.3">
      <c r="I516" s="2"/>
    </row>
    <row r="517" spans="9:9" ht="15.75" customHeight="1" x14ac:dyDescent="0.3">
      <c r="I517" s="2"/>
    </row>
    <row r="518" spans="9:9" ht="15.75" customHeight="1" x14ac:dyDescent="0.3">
      <c r="I518" s="2"/>
    </row>
    <row r="519" spans="9:9" ht="15.75" customHeight="1" x14ac:dyDescent="0.3">
      <c r="I519" s="2"/>
    </row>
    <row r="520" spans="9:9" ht="15.75" customHeight="1" x14ac:dyDescent="0.3">
      <c r="I520" s="2"/>
    </row>
    <row r="521" spans="9:9" ht="15.75" customHeight="1" x14ac:dyDescent="0.3">
      <c r="I521" s="2"/>
    </row>
    <row r="522" spans="9:9" ht="15.75" customHeight="1" x14ac:dyDescent="0.3">
      <c r="I522" s="2"/>
    </row>
    <row r="523" spans="9:9" ht="15.75" customHeight="1" x14ac:dyDescent="0.3">
      <c r="I523" s="2"/>
    </row>
    <row r="524" spans="9:9" ht="15.75" customHeight="1" x14ac:dyDescent="0.3">
      <c r="I524" s="2"/>
    </row>
    <row r="525" spans="9:9" ht="15.75" customHeight="1" x14ac:dyDescent="0.3">
      <c r="I525" s="2"/>
    </row>
    <row r="526" spans="9:9" ht="15.75" customHeight="1" x14ac:dyDescent="0.3">
      <c r="I526" s="2"/>
    </row>
    <row r="527" spans="9:9" ht="15.75" customHeight="1" x14ac:dyDescent="0.3">
      <c r="I527" s="2"/>
    </row>
    <row r="528" spans="9:9" ht="15.75" customHeight="1" x14ac:dyDescent="0.3">
      <c r="I528" s="2"/>
    </row>
    <row r="529" spans="9:9" ht="15.75" customHeight="1" x14ac:dyDescent="0.3">
      <c r="I529" s="2"/>
    </row>
    <row r="530" spans="9:9" ht="15.75" customHeight="1" x14ac:dyDescent="0.3">
      <c r="I530" s="2"/>
    </row>
    <row r="531" spans="9:9" ht="15.75" customHeight="1" x14ac:dyDescent="0.3">
      <c r="I531" s="2"/>
    </row>
    <row r="532" spans="9:9" ht="15.75" customHeight="1" x14ac:dyDescent="0.3">
      <c r="I532" s="2"/>
    </row>
    <row r="533" spans="9:9" ht="15.75" customHeight="1" x14ac:dyDescent="0.3">
      <c r="I533" s="2"/>
    </row>
    <row r="534" spans="9:9" ht="15.75" customHeight="1" x14ac:dyDescent="0.3">
      <c r="I534" s="2"/>
    </row>
    <row r="535" spans="9:9" ht="15.75" customHeight="1" x14ac:dyDescent="0.3">
      <c r="I535" s="2"/>
    </row>
    <row r="536" spans="9:9" ht="15.75" customHeight="1" x14ac:dyDescent="0.3">
      <c r="I536" s="2"/>
    </row>
    <row r="537" spans="9:9" ht="15.75" customHeight="1" x14ac:dyDescent="0.3">
      <c r="I537" s="2"/>
    </row>
    <row r="538" spans="9:9" ht="15.75" customHeight="1" x14ac:dyDescent="0.3">
      <c r="I538" s="2"/>
    </row>
    <row r="539" spans="9:9" ht="15.75" customHeight="1" x14ac:dyDescent="0.3">
      <c r="I539" s="2"/>
    </row>
    <row r="540" spans="9:9" ht="15.75" customHeight="1" x14ac:dyDescent="0.3">
      <c r="I540" s="2"/>
    </row>
    <row r="541" spans="9:9" ht="15.75" customHeight="1" x14ac:dyDescent="0.3">
      <c r="I541" s="2"/>
    </row>
    <row r="542" spans="9:9" ht="15.75" customHeight="1" x14ac:dyDescent="0.3">
      <c r="I542" s="2"/>
    </row>
    <row r="543" spans="9:9" ht="15.75" customHeight="1" x14ac:dyDescent="0.3">
      <c r="I543" s="2"/>
    </row>
    <row r="544" spans="9:9" ht="15.75" customHeight="1" x14ac:dyDescent="0.3">
      <c r="I544" s="2"/>
    </row>
    <row r="545" spans="9:9" ht="15.75" customHeight="1" x14ac:dyDescent="0.3">
      <c r="I545" s="2"/>
    </row>
    <row r="546" spans="9:9" ht="15.75" customHeight="1" x14ac:dyDescent="0.3">
      <c r="I546" s="2"/>
    </row>
    <row r="547" spans="9:9" ht="15.75" customHeight="1" x14ac:dyDescent="0.3">
      <c r="I547" s="2"/>
    </row>
    <row r="548" spans="9:9" ht="15.75" customHeight="1" x14ac:dyDescent="0.3">
      <c r="I548" s="2"/>
    </row>
    <row r="549" spans="9:9" ht="15.75" customHeight="1" x14ac:dyDescent="0.3">
      <c r="I549" s="2"/>
    </row>
    <row r="550" spans="9:9" ht="15.75" customHeight="1" x14ac:dyDescent="0.3">
      <c r="I550" s="2"/>
    </row>
    <row r="551" spans="9:9" ht="15.75" customHeight="1" x14ac:dyDescent="0.3">
      <c r="I551" s="2"/>
    </row>
    <row r="552" spans="9:9" ht="15.75" customHeight="1" x14ac:dyDescent="0.3">
      <c r="I552" s="2"/>
    </row>
    <row r="553" spans="9:9" ht="15.75" customHeight="1" x14ac:dyDescent="0.3">
      <c r="I553" s="2"/>
    </row>
    <row r="554" spans="9:9" ht="15.75" customHeight="1" x14ac:dyDescent="0.3">
      <c r="I554" s="2"/>
    </row>
    <row r="555" spans="9:9" ht="15.75" customHeight="1" x14ac:dyDescent="0.3">
      <c r="I555" s="2"/>
    </row>
    <row r="556" spans="9:9" ht="15.75" customHeight="1" x14ac:dyDescent="0.3">
      <c r="I556" s="2"/>
    </row>
    <row r="557" spans="9:9" ht="15.75" customHeight="1" x14ac:dyDescent="0.3">
      <c r="I557" s="2"/>
    </row>
    <row r="558" spans="9:9" ht="15.75" customHeight="1" x14ac:dyDescent="0.3">
      <c r="I558" s="2"/>
    </row>
    <row r="559" spans="9:9" ht="15.75" customHeight="1" x14ac:dyDescent="0.3">
      <c r="I559" s="2"/>
    </row>
    <row r="560" spans="9:9" ht="15.75" customHeight="1" x14ac:dyDescent="0.3">
      <c r="I560" s="2"/>
    </row>
    <row r="561" spans="9:9" ht="15.75" customHeight="1" x14ac:dyDescent="0.3">
      <c r="I561" s="2"/>
    </row>
    <row r="562" spans="9:9" ht="15.75" customHeight="1" x14ac:dyDescent="0.3">
      <c r="I562" s="2"/>
    </row>
    <row r="563" spans="9:9" ht="15.75" customHeight="1" x14ac:dyDescent="0.3">
      <c r="I563" s="2"/>
    </row>
    <row r="564" spans="9:9" ht="15.75" customHeight="1" x14ac:dyDescent="0.3">
      <c r="I564" s="2"/>
    </row>
    <row r="565" spans="9:9" ht="15.75" customHeight="1" x14ac:dyDescent="0.3">
      <c r="I565" s="2"/>
    </row>
    <row r="566" spans="9:9" ht="15.75" customHeight="1" x14ac:dyDescent="0.3">
      <c r="I566" s="2"/>
    </row>
    <row r="567" spans="9:9" ht="15.75" customHeight="1" x14ac:dyDescent="0.3">
      <c r="I567" s="2"/>
    </row>
    <row r="568" spans="9:9" ht="15.75" customHeight="1" x14ac:dyDescent="0.3">
      <c r="I568" s="2"/>
    </row>
    <row r="569" spans="9:9" ht="15.75" customHeight="1" x14ac:dyDescent="0.3">
      <c r="I569" s="2"/>
    </row>
    <row r="570" spans="9:9" ht="15.75" customHeight="1" x14ac:dyDescent="0.3">
      <c r="I570" s="2"/>
    </row>
    <row r="571" spans="9:9" ht="15.75" customHeight="1" x14ac:dyDescent="0.3">
      <c r="I571" s="2"/>
    </row>
    <row r="572" spans="9:9" ht="15.75" customHeight="1" x14ac:dyDescent="0.3">
      <c r="I572" s="2"/>
    </row>
    <row r="573" spans="9:9" ht="15.75" customHeight="1" x14ac:dyDescent="0.3">
      <c r="I573" s="2"/>
    </row>
    <row r="574" spans="9:9" ht="15.75" customHeight="1" x14ac:dyDescent="0.3">
      <c r="I574" s="2"/>
    </row>
    <row r="575" spans="9:9" ht="15.75" customHeight="1" x14ac:dyDescent="0.3">
      <c r="I575" s="2"/>
    </row>
    <row r="576" spans="9:9" ht="15.75" customHeight="1" x14ac:dyDescent="0.3">
      <c r="I576" s="2"/>
    </row>
    <row r="577" spans="9:9" ht="15.75" customHeight="1" x14ac:dyDescent="0.3">
      <c r="I577" s="2"/>
    </row>
    <row r="578" spans="9:9" ht="15.75" customHeight="1" x14ac:dyDescent="0.3">
      <c r="I578" s="2"/>
    </row>
    <row r="579" spans="9:9" ht="15.75" customHeight="1" x14ac:dyDescent="0.3">
      <c r="I579" s="2"/>
    </row>
    <row r="580" spans="9:9" ht="15.75" customHeight="1" x14ac:dyDescent="0.3">
      <c r="I580" s="2"/>
    </row>
    <row r="581" spans="9:9" ht="15.75" customHeight="1" x14ac:dyDescent="0.3">
      <c r="I581" s="2"/>
    </row>
    <row r="582" spans="9:9" ht="15.75" customHeight="1" x14ac:dyDescent="0.3">
      <c r="I582" s="2"/>
    </row>
    <row r="583" spans="9:9" ht="15.75" customHeight="1" x14ac:dyDescent="0.3">
      <c r="I583" s="2"/>
    </row>
    <row r="584" spans="9:9" ht="15.75" customHeight="1" x14ac:dyDescent="0.3">
      <c r="I584" s="2"/>
    </row>
    <row r="585" spans="9:9" ht="15.75" customHeight="1" x14ac:dyDescent="0.3">
      <c r="I585" s="2"/>
    </row>
    <row r="586" spans="9:9" ht="15.75" customHeight="1" x14ac:dyDescent="0.3">
      <c r="I586" s="2"/>
    </row>
    <row r="587" spans="9:9" ht="15.75" customHeight="1" x14ac:dyDescent="0.3">
      <c r="I587" s="2"/>
    </row>
    <row r="588" spans="9:9" ht="15.75" customHeight="1" x14ac:dyDescent="0.3">
      <c r="I588" s="2"/>
    </row>
    <row r="589" spans="9:9" ht="15.75" customHeight="1" x14ac:dyDescent="0.3">
      <c r="I589" s="2"/>
    </row>
    <row r="590" spans="9:9" ht="15.75" customHeight="1" x14ac:dyDescent="0.3">
      <c r="I590" s="2"/>
    </row>
    <row r="591" spans="9:9" ht="15.75" customHeight="1" x14ac:dyDescent="0.3">
      <c r="I591" s="2"/>
    </row>
    <row r="592" spans="9:9" ht="15.75" customHeight="1" x14ac:dyDescent="0.3">
      <c r="I592" s="2"/>
    </row>
    <row r="593" spans="9:9" ht="15.75" customHeight="1" x14ac:dyDescent="0.3">
      <c r="I593" s="2"/>
    </row>
    <row r="594" spans="9:9" ht="15.75" customHeight="1" x14ac:dyDescent="0.3">
      <c r="I594" s="2"/>
    </row>
    <row r="595" spans="9:9" ht="15.75" customHeight="1" x14ac:dyDescent="0.3">
      <c r="I595" s="2"/>
    </row>
    <row r="596" spans="9:9" ht="15.75" customHeight="1" x14ac:dyDescent="0.3">
      <c r="I596" s="2"/>
    </row>
    <row r="597" spans="9:9" ht="15.75" customHeight="1" x14ac:dyDescent="0.3">
      <c r="I597" s="2"/>
    </row>
    <row r="598" spans="9:9" ht="15.75" customHeight="1" x14ac:dyDescent="0.3">
      <c r="I598" s="2"/>
    </row>
    <row r="599" spans="9:9" ht="15.75" customHeight="1" x14ac:dyDescent="0.3">
      <c r="I599" s="2"/>
    </row>
    <row r="600" spans="9:9" ht="15.75" customHeight="1" x14ac:dyDescent="0.3">
      <c r="I600" s="2"/>
    </row>
    <row r="601" spans="9:9" ht="15.75" customHeight="1" x14ac:dyDescent="0.3">
      <c r="I601" s="2"/>
    </row>
    <row r="602" spans="9:9" ht="15.75" customHeight="1" x14ac:dyDescent="0.3">
      <c r="I602" s="2"/>
    </row>
    <row r="603" spans="9:9" ht="15.75" customHeight="1" x14ac:dyDescent="0.3">
      <c r="I603" s="2"/>
    </row>
    <row r="604" spans="9:9" ht="15.75" customHeight="1" x14ac:dyDescent="0.3">
      <c r="I604" s="2"/>
    </row>
    <row r="605" spans="9:9" ht="15.75" customHeight="1" x14ac:dyDescent="0.3">
      <c r="I605" s="2"/>
    </row>
    <row r="606" spans="9:9" ht="15.75" customHeight="1" x14ac:dyDescent="0.3">
      <c r="I606" s="2"/>
    </row>
    <row r="607" spans="9:9" ht="15.75" customHeight="1" x14ac:dyDescent="0.3">
      <c r="I607" s="2"/>
    </row>
    <row r="608" spans="9:9" ht="15.75" customHeight="1" x14ac:dyDescent="0.3">
      <c r="I608" s="2"/>
    </row>
    <row r="609" spans="9:9" ht="15.75" customHeight="1" x14ac:dyDescent="0.3">
      <c r="I609" s="2"/>
    </row>
    <row r="610" spans="9:9" ht="15.75" customHeight="1" x14ac:dyDescent="0.3">
      <c r="I610" s="2"/>
    </row>
    <row r="611" spans="9:9" ht="15.75" customHeight="1" x14ac:dyDescent="0.3">
      <c r="I611" s="2"/>
    </row>
    <row r="612" spans="9:9" ht="15.75" customHeight="1" x14ac:dyDescent="0.3">
      <c r="I612" s="2"/>
    </row>
    <row r="613" spans="9:9" ht="15.75" customHeight="1" x14ac:dyDescent="0.3">
      <c r="I613" s="2"/>
    </row>
    <row r="614" spans="9:9" ht="15.75" customHeight="1" x14ac:dyDescent="0.3">
      <c r="I614" s="2"/>
    </row>
    <row r="615" spans="9:9" ht="15.75" customHeight="1" x14ac:dyDescent="0.3">
      <c r="I615" s="2"/>
    </row>
    <row r="616" spans="9:9" ht="15.75" customHeight="1" x14ac:dyDescent="0.3">
      <c r="I616" s="2"/>
    </row>
    <row r="617" spans="9:9" ht="15.75" customHeight="1" x14ac:dyDescent="0.3">
      <c r="I617" s="2"/>
    </row>
    <row r="618" spans="9:9" ht="15.75" customHeight="1" x14ac:dyDescent="0.3">
      <c r="I618" s="2"/>
    </row>
    <row r="619" spans="9:9" ht="15.75" customHeight="1" x14ac:dyDescent="0.3">
      <c r="I619" s="2"/>
    </row>
    <row r="620" spans="9:9" ht="15.75" customHeight="1" x14ac:dyDescent="0.3">
      <c r="I620" s="2"/>
    </row>
    <row r="621" spans="9:9" ht="15.75" customHeight="1" x14ac:dyDescent="0.3">
      <c r="I621" s="2"/>
    </row>
    <row r="622" spans="9:9" ht="15.75" customHeight="1" x14ac:dyDescent="0.3">
      <c r="I622" s="2"/>
    </row>
    <row r="623" spans="9:9" ht="15.75" customHeight="1" x14ac:dyDescent="0.3">
      <c r="I623" s="2"/>
    </row>
    <row r="624" spans="9:9" ht="15.75" customHeight="1" x14ac:dyDescent="0.3">
      <c r="I624" s="2"/>
    </row>
    <row r="625" spans="9:9" ht="15.75" customHeight="1" x14ac:dyDescent="0.3">
      <c r="I625" s="2"/>
    </row>
    <row r="626" spans="9:9" ht="15.75" customHeight="1" x14ac:dyDescent="0.3">
      <c r="I626" s="2"/>
    </row>
    <row r="627" spans="9:9" ht="15.75" customHeight="1" x14ac:dyDescent="0.3">
      <c r="I627" s="2"/>
    </row>
    <row r="628" spans="9:9" ht="15.75" customHeight="1" x14ac:dyDescent="0.3">
      <c r="I628" s="2"/>
    </row>
    <row r="629" spans="9:9" ht="15.75" customHeight="1" x14ac:dyDescent="0.3">
      <c r="I629" s="2"/>
    </row>
    <row r="630" spans="9:9" ht="15.75" customHeight="1" x14ac:dyDescent="0.3">
      <c r="I630" s="2"/>
    </row>
    <row r="631" spans="9:9" ht="15.75" customHeight="1" x14ac:dyDescent="0.3">
      <c r="I631" s="2"/>
    </row>
    <row r="632" spans="9:9" ht="15.75" customHeight="1" x14ac:dyDescent="0.3">
      <c r="I632" s="2"/>
    </row>
    <row r="633" spans="9:9" ht="15.75" customHeight="1" x14ac:dyDescent="0.3">
      <c r="I633" s="2"/>
    </row>
    <row r="634" spans="9:9" ht="15.75" customHeight="1" x14ac:dyDescent="0.3">
      <c r="I634" s="2"/>
    </row>
    <row r="635" spans="9:9" ht="15.75" customHeight="1" x14ac:dyDescent="0.3">
      <c r="I635" s="2"/>
    </row>
    <row r="636" spans="9:9" ht="15.75" customHeight="1" x14ac:dyDescent="0.3">
      <c r="I636" s="2"/>
    </row>
    <row r="637" spans="9:9" ht="15.75" customHeight="1" x14ac:dyDescent="0.3">
      <c r="I637" s="2"/>
    </row>
    <row r="638" spans="9:9" ht="15.75" customHeight="1" x14ac:dyDescent="0.3">
      <c r="I638" s="2"/>
    </row>
    <row r="639" spans="9:9" ht="15.75" customHeight="1" x14ac:dyDescent="0.3">
      <c r="I639" s="2"/>
    </row>
    <row r="640" spans="9:9" ht="15.75" customHeight="1" x14ac:dyDescent="0.3">
      <c r="I640" s="2"/>
    </row>
    <row r="641" spans="9:9" ht="15.75" customHeight="1" x14ac:dyDescent="0.3">
      <c r="I641" s="2"/>
    </row>
    <row r="642" spans="9:9" ht="15.75" customHeight="1" x14ac:dyDescent="0.3">
      <c r="I642" s="2"/>
    </row>
    <row r="643" spans="9:9" ht="15.75" customHeight="1" x14ac:dyDescent="0.3">
      <c r="I643" s="2"/>
    </row>
    <row r="644" spans="9:9" ht="15.75" customHeight="1" x14ac:dyDescent="0.3">
      <c r="I644" s="2"/>
    </row>
    <row r="645" spans="9:9" ht="15.75" customHeight="1" x14ac:dyDescent="0.3">
      <c r="I645" s="2"/>
    </row>
    <row r="646" spans="9:9" ht="15.75" customHeight="1" x14ac:dyDescent="0.3">
      <c r="I646" s="2"/>
    </row>
    <row r="647" spans="9:9" ht="15.75" customHeight="1" x14ac:dyDescent="0.3">
      <c r="I647" s="2"/>
    </row>
    <row r="648" spans="9:9" ht="15.75" customHeight="1" x14ac:dyDescent="0.3">
      <c r="I648" s="2"/>
    </row>
    <row r="649" spans="9:9" ht="15.75" customHeight="1" x14ac:dyDescent="0.3">
      <c r="I649" s="2"/>
    </row>
    <row r="650" spans="9:9" ht="15.75" customHeight="1" x14ac:dyDescent="0.3">
      <c r="I650" s="2"/>
    </row>
    <row r="651" spans="9:9" ht="15.75" customHeight="1" x14ac:dyDescent="0.3">
      <c r="I651" s="2"/>
    </row>
    <row r="652" spans="9:9" ht="15.75" customHeight="1" x14ac:dyDescent="0.3">
      <c r="I652" s="2"/>
    </row>
    <row r="653" spans="9:9" ht="15.75" customHeight="1" x14ac:dyDescent="0.3">
      <c r="I653" s="2"/>
    </row>
    <row r="654" spans="9:9" ht="15.75" customHeight="1" x14ac:dyDescent="0.3">
      <c r="I654" s="2"/>
    </row>
    <row r="655" spans="9:9" ht="15.75" customHeight="1" x14ac:dyDescent="0.3">
      <c r="I655" s="2"/>
    </row>
    <row r="656" spans="9:9" ht="15.75" customHeight="1" x14ac:dyDescent="0.3">
      <c r="I656" s="2"/>
    </row>
    <row r="657" spans="9:9" ht="15.75" customHeight="1" x14ac:dyDescent="0.3">
      <c r="I657" s="2"/>
    </row>
    <row r="658" spans="9:9" ht="15.75" customHeight="1" x14ac:dyDescent="0.3">
      <c r="I658" s="2"/>
    </row>
    <row r="659" spans="9:9" ht="15.75" customHeight="1" x14ac:dyDescent="0.3">
      <c r="I659" s="2"/>
    </row>
    <row r="660" spans="9:9" ht="15.75" customHeight="1" x14ac:dyDescent="0.3">
      <c r="I660" s="2"/>
    </row>
    <row r="661" spans="9:9" ht="15.75" customHeight="1" x14ac:dyDescent="0.3">
      <c r="I661" s="2"/>
    </row>
    <row r="662" spans="9:9" ht="15.75" customHeight="1" x14ac:dyDescent="0.3">
      <c r="I662" s="2"/>
    </row>
    <row r="663" spans="9:9" ht="15.75" customHeight="1" x14ac:dyDescent="0.3">
      <c r="I663" s="2"/>
    </row>
    <row r="664" spans="9:9" ht="15.75" customHeight="1" x14ac:dyDescent="0.3">
      <c r="I664" s="2"/>
    </row>
    <row r="665" spans="9:9" ht="15.75" customHeight="1" x14ac:dyDescent="0.3">
      <c r="I665" s="2"/>
    </row>
    <row r="666" spans="9:9" ht="15.75" customHeight="1" x14ac:dyDescent="0.3">
      <c r="I666" s="2"/>
    </row>
    <row r="667" spans="9:9" ht="15.75" customHeight="1" x14ac:dyDescent="0.3">
      <c r="I667" s="2"/>
    </row>
    <row r="668" spans="9:9" ht="15.75" customHeight="1" x14ac:dyDescent="0.3">
      <c r="I668" s="2"/>
    </row>
    <row r="669" spans="9:9" ht="15.75" customHeight="1" x14ac:dyDescent="0.3">
      <c r="I669" s="2"/>
    </row>
    <row r="670" spans="9:9" ht="15.75" customHeight="1" x14ac:dyDescent="0.3">
      <c r="I670" s="2"/>
    </row>
    <row r="671" spans="9:9" ht="15.75" customHeight="1" x14ac:dyDescent="0.3">
      <c r="I671" s="2"/>
    </row>
    <row r="672" spans="9:9" ht="15.75" customHeight="1" x14ac:dyDescent="0.3">
      <c r="I672" s="2"/>
    </row>
    <row r="673" spans="9:9" ht="15.75" customHeight="1" x14ac:dyDescent="0.3">
      <c r="I673" s="2"/>
    </row>
    <row r="674" spans="9:9" ht="15.75" customHeight="1" x14ac:dyDescent="0.3">
      <c r="I674" s="2"/>
    </row>
    <row r="675" spans="9:9" ht="15.75" customHeight="1" x14ac:dyDescent="0.3">
      <c r="I675" s="2"/>
    </row>
    <row r="676" spans="9:9" ht="15.75" customHeight="1" x14ac:dyDescent="0.3">
      <c r="I676" s="2"/>
    </row>
    <row r="677" spans="9:9" ht="15.75" customHeight="1" x14ac:dyDescent="0.3">
      <c r="I677" s="2"/>
    </row>
    <row r="678" spans="9:9" ht="15.75" customHeight="1" x14ac:dyDescent="0.3">
      <c r="I678" s="2"/>
    </row>
    <row r="679" spans="9:9" ht="15.75" customHeight="1" x14ac:dyDescent="0.3">
      <c r="I679" s="2"/>
    </row>
    <row r="680" spans="9:9" ht="15.75" customHeight="1" x14ac:dyDescent="0.3">
      <c r="I680" s="2"/>
    </row>
    <row r="681" spans="9:9" ht="15.75" customHeight="1" x14ac:dyDescent="0.3">
      <c r="I681" s="2"/>
    </row>
    <row r="682" spans="9:9" ht="15.75" customHeight="1" x14ac:dyDescent="0.3">
      <c r="I682" s="2"/>
    </row>
    <row r="683" spans="9:9" ht="15.75" customHeight="1" x14ac:dyDescent="0.3">
      <c r="I683" s="2"/>
    </row>
    <row r="684" spans="9:9" ht="15.75" customHeight="1" x14ac:dyDescent="0.3">
      <c r="I684" s="2"/>
    </row>
    <row r="685" spans="9:9" ht="15.75" customHeight="1" x14ac:dyDescent="0.3">
      <c r="I685" s="2"/>
    </row>
    <row r="686" spans="9:9" ht="15.75" customHeight="1" x14ac:dyDescent="0.3">
      <c r="I686" s="2"/>
    </row>
    <row r="687" spans="9:9" ht="15.75" customHeight="1" x14ac:dyDescent="0.3">
      <c r="I687" s="2"/>
    </row>
    <row r="688" spans="9:9" ht="15.75" customHeight="1" x14ac:dyDescent="0.3">
      <c r="I688" s="2"/>
    </row>
    <row r="689" spans="9:9" ht="15.75" customHeight="1" x14ac:dyDescent="0.3">
      <c r="I689" s="2"/>
    </row>
    <row r="690" spans="9:9" ht="15.75" customHeight="1" x14ac:dyDescent="0.3">
      <c r="I690" s="2"/>
    </row>
    <row r="691" spans="9:9" ht="15.75" customHeight="1" x14ac:dyDescent="0.3">
      <c r="I691" s="2"/>
    </row>
    <row r="692" spans="9:9" ht="15.75" customHeight="1" x14ac:dyDescent="0.3">
      <c r="I692" s="2"/>
    </row>
    <row r="693" spans="9:9" ht="15.75" customHeight="1" x14ac:dyDescent="0.3">
      <c r="I693" s="2"/>
    </row>
    <row r="694" spans="9:9" ht="15.75" customHeight="1" x14ac:dyDescent="0.3">
      <c r="I694" s="2"/>
    </row>
    <row r="695" spans="9:9" ht="15.75" customHeight="1" x14ac:dyDescent="0.3">
      <c r="I695" s="2"/>
    </row>
    <row r="696" spans="9:9" ht="15.75" customHeight="1" x14ac:dyDescent="0.3">
      <c r="I696" s="2"/>
    </row>
    <row r="697" spans="9:9" ht="15.75" customHeight="1" x14ac:dyDescent="0.3">
      <c r="I697" s="2"/>
    </row>
    <row r="698" spans="9:9" ht="15.75" customHeight="1" x14ac:dyDescent="0.3">
      <c r="I698" s="2"/>
    </row>
    <row r="699" spans="9:9" ht="15.75" customHeight="1" x14ac:dyDescent="0.3">
      <c r="I699" s="2"/>
    </row>
    <row r="700" spans="9:9" ht="15.75" customHeight="1" x14ac:dyDescent="0.3">
      <c r="I700" s="2"/>
    </row>
    <row r="701" spans="9:9" ht="15.75" customHeight="1" x14ac:dyDescent="0.3">
      <c r="I701" s="2"/>
    </row>
    <row r="702" spans="9:9" ht="15.75" customHeight="1" x14ac:dyDescent="0.3">
      <c r="I702" s="2"/>
    </row>
    <row r="703" spans="9:9" ht="15.75" customHeight="1" x14ac:dyDescent="0.3">
      <c r="I703" s="2"/>
    </row>
    <row r="704" spans="9:9" ht="15.75" customHeight="1" x14ac:dyDescent="0.3">
      <c r="I704" s="2"/>
    </row>
    <row r="705" spans="9:9" ht="15.75" customHeight="1" x14ac:dyDescent="0.3">
      <c r="I705" s="2"/>
    </row>
    <row r="706" spans="9:9" ht="15.75" customHeight="1" x14ac:dyDescent="0.3">
      <c r="I706" s="2"/>
    </row>
    <row r="707" spans="9:9" ht="15.75" customHeight="1" x14ac:dyDescent="0.3">
      <c r="I707" s="2"/>
    </row>
    <row r="708" spans="9:9" ht="15.75" customHeight="1" x14ac:dyDescent="0.3">
      <c r="I708" s="2"/>
    </row>
    <row r="709" spans="9:9" ht="15.75" customHeight="1" x14ac:dyDescent="0.3">
      <c r="I709" s="2"/>
    </row>
    <row r="710" spans="9:9" ht="15.75" customHeight="1" x14ac:dyDescent="0.3">
      <c r="I710" s="2"/>
    </row>
    <row r="711" spans="9:9" ht="15.75" customHeight="1" x14ac:dyDescent="0.3">
      <c r="I711" s="2"/>
    </row>
    <row r="712" spans="9:9" ht="15.75" customHeight="1" x14ac:dyDescent="0.3">
      <c r="I712" s="2"/>
    </row>
    <row r="713" spans="9:9" ht="15.75" customHeight="1" x14ac:dyDescent="0.3">
      <c r="I713" s="2"/>
    </row>
    <row r="714" spans="9:9" ht="15.75" customHeight="1" x14ac:dyDescent="0.3">
      <c r="I714" s="2"/>
    </row>
    <row r="715" spans="9:9" ht="15.75" customHeight="1" x14ac:dyDescent="0.3">
      <c r="I715" s="2"/>
    </row>
    <row r="716" spans="9:9" ht="15.75" customHeight="1" x14ac:dyDescent="0.3">
      <c r="I716" s="2"/>
    </row>
    <row r="717" spans="9:9" ht="15.75" customHeight="1" x14ac:dyDescent="0.3">
      <c r="I717" s="2"/>
    </row>
    <row r="718" spans="9:9" ht="15.75" customHeight="1" x14ac:dyDescent="0.3">
      <c r="I718" s="2"/>
    </row>
    <row r="719" spans="9:9" ht="15.75" customHeight="1" x14ac:dyDescent="0.3">
      <c r="I719" s="2"/>
    </row>
    <row r="720" spans="9:9" ht="15.75" customHeight="1" x14ac:dyDescent="0.3">
      <c r="I720" s="2"/>
    </row>
    <row r="721" spans="9:9" ht="15.75" customHeight="1" x14ac:dyDescent="0.3">
      <c r="I721" s="2"/>
    </row>
    <row r="722" spans="9:9" ht="15.75" customHeight="1" x14ac:dyDescent="0.3">
      <c r="I722" s="2"/>
    </row>
    <row r="723" spans="9:9" ht="15.75" customHeight="1" x14ac:dyDescent="0.3">
      <c r="I723" s="2"/>
    </row>
    <row r="724" spans="9:9" ht="15.75" customHeight="1" x14ac:dyDescent="0.3">
      <c r="I724" s="2"/>
    </row>
    <row r="725" spans="9:9" ht="15.75" customHeight="1" x14ac:dyDescent="0.3">
      <c r="I725" s="2"/>
    </row>
    <row r="726" spans="9:9" ht="15.75" customHeight="1" x14ac:dyDescent="0.3">
      <c r="I726" s="2"/>
    </row>
    <row r="727" spans="9:9" ht="15.75" customHeight="1" x14ac:dyDescent="0.3">
      <c r="I727" s="2"/>
    </row>
    <row r="728" spans="9:9" ht="15.75" customHeight="1" x14ac:dyDescent="0.3">
      <c r="I728" s="2"/>
    </row>
    <row r="729" spans="9:9" ht="15.75" customHeight="1" x14ac:dyDescent="0.3">
      <c r="I729" s="2"/>
    </row>
    <row r="730" spans="9:9" ht="15.75" customHeight="1" x14ac:dyDescent="0.3">
      <c r="I730" s="2"/>
    </row>
    <row r="731" spans="9:9" ht="15.75" customHeight="1" x14ac:dyDescent="0.3">
      <c r="I731" s="2"/>
    </row>
    <row r="732" spans="9:9" ht="15.75" customHeight="1" x14ac:dyDescent="0.3">
      <c r="I732" s="2"/>
    </row>
    <row r="733" spans="9:9" ht="15.75" customHeight="1" x14ac:dyDescent="0.3">
      <c r="I733" s="2"/>
    </row>
    <row r="734" spans="9:9" ht="15.75" customHeight="1" x14ac:dyDescent="0.3">
      <c r="I734" s="2"/>
    </row>
    <row r="735" spans="9:9" ht="15.75" customHeight="1" x14ac:dyDescent="0.3">
      <c r="I735" s="2"/>
    </row>
    <row r="736" spans="9:9" ht="15.75" customHeight="1" x14ac:dyDescent="0.3">
      <c r="I736" s="2"/>
    </row>
    <row r="737" spans="9:9" ht="15.75" customHeight="1" x14ac:dyDescent="0.3">
      <c r="I737" s="2"/>
    </row>
    <row r="738" spans="9:9" ht="15.75" customHeight="1" x14ac:dyDescent="0.3">
      <c r="I738" s="2"/>
    </row>
    <row r="739" spans="9:9" ht="15.75" customHeight="1" x14ac:dyDescent="0.3">
      <c r="I739" s="2"/>
    </row>
    <row r="740" spans="9:9" ht="15.75" customHeight="1" x14ac:dyDescent="0.3">
      <c r="I740" s="2"/>
    </row>
    <row r="741" spans="9:9" ht="15.75" customHeight="1" x14ac:dyDescent="0.3">
      <c r="I741" s="2"/>
    </row>
    <row r="742" spans="9:9" ht="15.75" customHeight="1" x14ac:dyDescent="0.3">
      <c r="I742" s="2"/>
    </row>
    <row r="743" spans="9:9" ht="15.75" customHeight="1" x14ac:dyDescent="0.3">
      <c r="I743" s="2"/>
    </row>
    <row r="744" spans="9:9" ht="15.75" customHeight="1" x14ac:dyDescent="0.3">
      <c r="I744" s="2"/>
    </row>
    <row r="745" spans="9:9" ht="15.75" customHeight="1" x14ac:dyDescent="0.3">
      <c r="I745" s="2"/>
    </row>
    <row r="746" spans="9:9" ht="15.75" customHeight="1" x14ac:dyDescent="0.3">
      <c r="I746" s="2"/>
    </row>
    <row r="747" spans="9:9" ht="15.75" customHeight="1" x14ac:dyDescent="0.3">
      <c r="I747" s="2"/>
    </row>
    <row r="748" spans="9:9" ht="15.75" customHeight="1" x14ac:dyDescent="0.3">
      <c r="I748" s="2"/>
    </row>
    <row r="749" spans="9:9" ht="15.75" customHeight="1" x14ac:dyDescent="0.3">
      <c r="I749" s="2"/>
    </row>
    <row r="750" spans="9:9" ht="15.75" customHeight="1" x14ac:dyDescent="0.3">
      <c r="I750" s="2"/>
    </row>
    <row r="751" spans="9:9" ht="15.75" customHeight="1" x14ac:dyDescent="0.3">
      <c r="I751" s="2"/>
    </row>
    <row r="752" spans="9:9" ht="15.75" customHeight="1" x14ac:dyDescent="0.3">
      <c r="I752" s="2"/>
    </row>
    <row r="753" spans="9:9" ht="15.75" customHeight="1" x14ac:dyDescent="0.3">
      <c r="I753" s="2"/>
    </row>
    <row r="754" spans="9:9" ht="15.75" customHeight="1" x14ac:dyDescent="0.3">
      <c r="I754" s="2"/>
    </row>
    <row r="755" spans="9:9" ht="15.75" customHeight="1" x14ac:dyDescent="0.3">
      <c r="I755" s="2"/>
    </row>
    <row r="756" spans="9:9" ht="15.75" customHeight="1" x14ac:dyDescent="0.3">
      <c r="I756" s="2"/>
    </row>
    <row r="757" spans="9:9" ht="15.75" customHeight="1" x14ac:dyDescent="0.3">
      <c r="I757" s="2"/>
    </row>
    <row r="758" spans="9:9" ht="15.75" customHeight="1" x14ac:dyDescent="0.3">
      <c r="I758" s="2"/>
    </row>
    <row r="759" spans="9:9" ht="15.75" customHeight="1" x14ac:dyDescent="0.3">
      <c r="I759" s="2"/>
    </row>
    <row r="760" spans="9:9" ht="15.75" customHeight="1" x14ac:dyDescent="0.3">
      <c r="I760" s="2"/>
    </row>
    <row r="761" spans="9:9" ht="15.75" customHeight="1" x14ac:dyDescent="0.3">
      <c r="I761" s="2"/>
    </row>
    <row r="762" spans="9:9" ht="15.75" customHeight="1" x14ac:dyDescent="0.3">
      <c r="I762" s="2"/>
    </row>
    <row r="763" spans="9:9" ht="15.75" customHeight="1" x14ac:dyDescent="0.3">
      <c r="I763" s="2"/>
    </row>
    <row r="764" spans="9:9" ht="15.75" customHeight="1" x14ac:dyDescent="0.3">
      <c r="I764" s="2"/>
    </row>
    <row r="765" spans="9:9" ht="15.75" customHeight="1" x14ac:dyDescent="0.3">
      <c r="I765" s="2"/>
    </row>
    <row r="766" spans="9:9" ht="15.75" customHeight="1" x14ac:dyDescent="0.3">
      <c r="I766" s="2"/>
    </row>
    <row r="767" spans="9:9" ht="15.75" customHeight="1" x14ac:dyDescent="0.3">
      <c r="I767" s="2"/>
    </row>
    <row r="768" spans="9:9" ht="15.75" customHeight="1" x14ac:dyDescent="0.3">
      <c r="I768" s="2"/>
    </row>
    <row r="769" spans="9:9" ht="15.75" customHeight="1" x14ac:dyDescent="0.3">
      <c r="I769" s="2"/>
    </row>
    <row r="770" spans="9:9" ht="15.75" customHeight="1" x14ac:dyDescent="0.3">
      <c r="I770" s="2"/>
    </row>
    <row r="771" spans="9:9" ht="15.75" customHeight="1" x14ac:dyDescent="0.3">
      <c r="I771" s="2"/>
    </row>
    <row r="772" spans="9:9" ht="15.75" customHeight="1" x14ac:dyDescent="0.3">
      <c r="I772" s="2"/>
    </row>
    <row r="773" spans="9:9" ht="15.75" customHeight="1" x14ac:dyDescent="0.3">
      <c r="I773" s="2"/>
    </row>
    <row r="774" spans="9:9" ht="15.75" customHeight="1" x14ac:dyDescent="0.3">
      <c r="I774" s="2"/>
    </row>
    <row r="775" spans="9:9" ht="15.75" customHeight="1" x14ac:dyDescent="0.3">
      <c r="I775" s="2"/>
    </row>
    <row r="776" spans="9:9" ht="15.75" customHeight="1" x14ac:dyDescent="0.3">
      <c r="I776" s="2"/>
    </row>
    <row r="777" spans="9:9" ht="15.75" customHeight="1" x14ac:dyDescent="0.3">
      <c r="I777" s="2"/>
    </row>
    <row r="778" spans="9:9" ht="15.75" customHeight="1" x14ac:dyDescent="0.3">
      <c r="I778" s="2"/>
    </row>
    <row r="779" spans="9:9" ht="15.75" customHeight="1" x14ac:dyDescent="0.3">
      <c r="I779" s="2"/>
    </row>
    <row r="780" spans="9:9" ht="15.75" customHeight="1" x14ac:dyDescent="0.3">
      <c r="I780" s="2"/>
    </row>
    <row r="781" spans="9:9" ht="15.75" customHeight="1" x14ac:dyDescent="0.3">
      <c r="I781" s="2"/>
    </row>
    <row r="782" spans="9:9" ht="15.75" customHeight="1" x14ac:dyDescent="0.3">
      <c r="I782" s="2"/>
    </row>
    <row r="783" spans="9:9" ht="15.75" customHeight="1" x14ac:dyDescent="0.3">
      <c r="I783" s="2"/>
    </row>
    <row r="784" spans="9:9" ht="15.75" customHeight="1" x14ac:dyDescent="0.3">
      <c r="I784" s="2"/>
    </row>
    <row r="785" spans="9:9" ht="15.75" customHeight="1" x14ac:dyDescent="0.3">
      <c r="I785" s="2"/>
    </row>
    <row r="786" spans="9:9" ht="15.75" customHeight="1" x14ac:dyDescent="0.3">
      <c r="I786" s="2"/>
    </row>
    <row r="787" spans="9:9" ht="15.75" customHeight="1" x14ac:dyDescent="0.3">
      <c r="I787" s="2"/>
    </row>
    <row r="788" spans="9:9" ht="15.75" customHeight="1" x14ac:dyDescent="0.3">
      <c r="I788" s="2"/>
    </row>
    <row r="789" spans="9:9" ht="15.75" customHeight="1" x14ac:dyDescent="0.3">
      <c r="I789" s="2"/>
    </row>
    <row r="790" spans="9:9" ht="15.75" customHeight="1" x14ac:dyDescent="0.3">
      <c r="I790" s="2"/>
    </row>
    <row r="791" spans="9:9" ht="15.75" customHeight="1" x14ac:dyDescent="0.3">
      <c r="I791" s="2"/>
    </row>
    <row r="792" spans="9:9" ht="15.75" customHeight="1" x14ac:dyDescent="0.3">
      <c r="I792" s="2"/>
    </row>
    <row r="793" spans="9:9" ht="15.75" customHeight="1" x14ac:dyDescent="0.3">
      <c r="I793" s="2"/>
    </row>
    <row r="794" spans="9:9" ht="15.75" customHeight="1" x14ac:dyDescent="0.3">
      <c r="I794" s="2"/>
    </row>
    <row r="795" spans="9:9" ht="15.75" customHeight="1" x14ac:dyDescent="0.3">
      <c r="I795" s="2"/>
    </row>
    <row r="796" spans="9:9" ht="15.75" customHeight="1" x14ac:dyDescent="0.3">
      <c r="I796" s="2"/>
    </row>
    <row r="797" spans="9:9" ht="15.75" customHeight="1" x14ac:dyDescent="0.3">
      <c r="I797" s="2"/>
    </row>
    <row r="798" spans="9:9" ht="15.75" customHeight="1" x14ac:dyDescent="0.3">
      <c r="I798" s="2"/>
    </row>
    <row r="799" spans="9:9" ht="15.75" customHeight="1" x14ac:dyDescent="0.3">
      <c r="I799" s="2"/>
    </row>
    <row r="800" spans="9:9" ht="15.75" customHeight="1" x14ac:dyDescent="0.3">
      <c r="I800" s="2"/>
    </row>
    <row r="801" spans="9:9" ht="15.75" customHeight="1" x14ac:dyDescent="0.3">
      <c r="I801" s="2"/>
    </row>
    <row r="802" spans="9:9" ht="15.75" customHeight="1" x14ac:dyDescent="0.3">
      <c r="I802" s="2"/>
    </row>
    <row r="803" spans="9:9" ht="15.75" customHeight="1" x14ac:dyDescent="0.3">
      <c r="I803" s="2"/>
    </row>
    <row r="804" spans="9:9" ht="15.75" customHeight="1" x14ac:dyDescent="0.3">
      <c r="I804" s="2"/>
    </row>
    <row r="805" spans="9:9" ht="15.75" customHeight="1" x14ac:dyDescent="0.3">
      <c r="I805" s="2"/>
    </row>
    <row r="806" spans="9:9" ht="15.75" customHeight="1" x14ac:dyDescent="0.3">
      <c r="I806" s="2"/>
    </row>
    <row r="807" spans="9:9" ht="15.75" customHeight="1" x14ac:dyDescent="0.3">
      <c r="I807" s="2"/>
    </row>
    <row r="808" spans="9:9" ht="15.75" customHeight="1" x14ac:dyDescent="0.3">
      <c r="I808" s="2"/>
    </row>
    <row r="809" spans="9:9" ht="15.75" customHeight="1" x14ac:dyDescent="0.3">
      <c r="I809" s="2"/>
    </row>
    <row r="810" spans="9:9" ht="15.75" customHeight="1" x14ac:dyDescent="0.3">
      <c r="I810" s="2"/>
    </row>
    <row r="811" spans="9:9" ht="15.75" customHeight="1" x14ac:dyDescent="0.3">
      <c r="I811" s="2"/>
    </row>
    <row r="812" spans="9:9" ht="15.75" customHeight="1" x14ac:dyDescent="0.3">
      <c r="I812" s="2"/>
    </row>
    <row r="813" spans="9:9" ht="15.75" customHeight="1" x14ac:dyDescent="0.3">
      <c r="I813" s="2"/>
    </row>
    <row r="814" spans="9:9" ht="15.75" customHeight="1" x14ac:dyDescent="0.3">
      <c r="I814" s="2"/>
    </row>
    <row r="815" spans="9:9" ht="15.75" customHeight="1" x14ac:dyDescent="0.3">
      <c r="I815" s="2"/>
    </row>
    <row r="816" spans="9:9" ht="15.75" customHeight="1" x14ac:dyDescent="0.3">
      <c r="I816" s="2"/>
    </row>
    <row r="817" spans="9:9" ht="15.75" customHeight="1" x14ac:dyDescent="0.3">
      <c r="I817" s="2"/>
    </row>
    <row r="818" spans="9:9" ht="15.75" customHeight="1" x14ac:dyDescent="0.3">
      <c r="I818" s="2"/>
    </row>
    <row r="819" spans="9:9" ht="15.75" customHeight="1" x14ac:dyDescent="0.3">
      <c r="I819" s="2"/>
    </row>
    <row r="820" spans="9:9" ht="15.75" customHeight="1" x14ac:dyDescent="0.3">
      <c r="I820" s="2"/>
    </row>
    <row r="821" spans="9:9" ht="15.75" customHeight="1" x14ac:dyDescent="0.3">
      <c r="I821" s="2"/>
    </row>
    <row r="822" spans="9:9" ht="15.75" customHeight="1" x14ac:dyDescent="0.3">
      <c r="I822" s="2"/>
    </row>
    <row r="823" spans="9:9" ht="15.75" customHeight="1" x14ac:dyDescent="0.3">
      <c r="I823" s="2"/>
    </row>
    <row r="824" spans="9:9" ht="15.75" customHeight="1" x14ac:dyDescent="0.3">
      <c r="I824" s="2"/>
    </row>
    <row r="825" spans="9:9" ht="15.75" customHeight="1" x14ac:dyDescent="0.3">
      <c r="I825" s="2"/>
    </row>
    <row r="826" spans="9:9" ht="15.75" customHeight="1" x14ac:dyDescent="0.3">
      <c r="I826" s="2"/>
    </row>
    <row r="827" spans="9:9" ht="15.75" customHeight="1" x14ac:dyDescent="0.3">
      <c r="I827" s="2"/>
    </row>
    <row r="828" spans="9:9" ht="15.75" customHeight="1" x14ac:dyDescent="0.3">
      <c r="I828" s="2"/>
    </row>
    <row r="829" spans="9:9" ht="15.75" customHeight="1" x14ac:dyDescent="0.3">
      <c r="I829" s="2"/>
    </row>
    <row r="830" spans="9:9" ht="15.75" customHeight="1" x14ac:dyDescent="0.3">
      <c r="I830" s="2"/>
    </row>
    <row r="831" spans="9:9" ht="15.75" customHeight="1" x14ac:dyDescent="0.3">
      <c r="I831" s="2"/>
    </row>
    <row r="832" spans="9:9" ht="15.75" customHeight="1" x14ac:dyDescent="0.3">
      <c r="I832" s="2"/>
    </row>
    <row r="833" spans="9:9" ht="15.75" customHeight="1" x14ac:dyDescent="0.3">
      <c r="I833" s="2"/>
    </row>
    <row r="834" spans="9:9" ht="15.75" customHeight="1" x14ac:dyDescent="0.3">
      <c r="I834" s="2"/>
    </row>
    <row r="835" spans="9:9" ht="15.75" customHeight="1" x14ac:dyDescent="0.3">
      <c r="I835" s="2"/>
    </row>
    <row r="836" spans="9:9" ht="15.75" customHeight="1" x14ac:dyDescent="0.3">
      <c r="I836" s="2"/>
    </row>
    <row r="837" spans="9:9" ht="15.75" customHeight="1" x14ac:dyDescent="0.3">
      <c r="I837" s="2"/>
    </row>
    <row r="838" spans="9:9" ht="15.75" customHeight="1" x14ac:dyDescent="0.3">
      <c r="I838" s="2"/>
    </row>
    <row r="839" spans="9:9" ht="15.75" customHeight="1" x14ac:dyDescent="0.3">
      <c r="I839" s="2"/>
    </row>
    <row r="840" spans="9:9" ht="15.75" customHeight="1" x14ac:dyDescent="0.3">
      <c r="I840" s="2"/>
    </row>
    <row r="841" spans="9:9" ht="15.75" customHeight="1" x14ac:dyDescent="0.3">
      <c r="I841" s="2"/>
    </row>
    <row r="842" spans="9:9" ht="15.75" customHeight="1" x14ac:dyDescent="0.3">
      <c r="I842" s="2"/>
    </row>
    <row r="843" spans="9:9" ht="15.75" customHeight="1" x14ac:dyDescent="0.3">
      <c r="I843" s="2"/>
    </row>
    <row r="844" spans="9:9" ht="15.75" customHeight="1" x14ac:dyDescent="0.3">
      <c r="I844" s="2"/>
    </row>
    <row r="845" spans="9:9" ht="15.75" customHeight="1" x14ac:dyDescent="0.3">
      <c r="I845" s="2"/>
    </row>
    <row r="846" spans="9:9" ht="15.75" customHeight="1" x14ac:dyDescent="0.3">
      <c r="I846" s="2"/>
    </row>
    <row r="847" spans="9:9" ht="15.75" customHeight="1" x14ac:dyDescent="0.3">
      <c r="I847" s="2"/>
    </row>
    <row r="848" spans="9:9" ht="15.75" customHeight="1" x14ac:dyDescent="0.3">
      <c r="I848" s="2"/>
    </row>
    <row r="849" spans="9:9" ht="15.75" customHeight="1" x14ac:dyDescent="0.3">
      <c r="I849" s="2"/>
    </row>
    <row r="850" spans="9:9" ht="15.75" customHeight="1" x14ac:dyDescent="0.3">
      <c r="I850" s="2"/>
    </row>
    <row r="851" spans="9:9" ht="15.75" customHeight="1" x14ac:dyDescent="0.3">
      <c r="I851" s="2"/>
    </row>
    <row r="852" spans="9:9" ht="15.75" customHeight="1" x14ac:dyDescent="0.3">
      <c r="I852" s="2"/>
    </row>
    <row r="853" spans="9:9" ht="15.75" customHeight="1" x14ac:dyDescent="0.3">
      <c r="I853" s="2"/>
    </row>
    <row r="854" spans="9:9" ht="15.75" customHeight="1" x14ac:dyDescent="0.3">
      <c r="I854" s="2"/>
    </row>
    <row r="855" spans="9:9" ht="15.75" customHeight="1" x14ac:dyDescent="0.3">
      <c r="I855" s="2"/>
    </row>
    <row r="856" spans="9:9" ht="15.75" customHeight="1" x14ac:dyDescent="0.3">
      <c r="I856" s="2"/>
    </row>
    <row r="857" spans="9:9" ht="15.75" customHeight="1" x14ac:dyDescent="0.3">
      <c r="I857" s="2"/>
    </row>
    <row r="858" spans="9:9" ht="15.75" customHeight="1" x14ac:dyDescent="0.3">
      <c r="I858" s="2"/>
    </row>
    <row r="859" spans="9:9" ht="15.75" customHeight="1" x14ac:dyDescent="0.3">
      <c r="I859" s="2"/>
    </row>
    <row r="860" spans="9:9" ht="15.75" customHeight="1" x14ac:dyDescent="0.3">
      <c r="I860" s="2"/>
    </row>
    <row r="861" spans="9:9" ht="15.75" customHeight="1" x14ac:dyDescent="0.3">
      <c r="I861" s="2"/>
    </row>
    <row r="862" spans="9:9" ht="15.75" customHeight="1" x14ac:dyDescent="0.3">
      <c r="I862" s="2"/>
    </row>
    <row r="863" spans="9:9" ht="15.75" customHeight="1" x14ac:dyDescent="0.3">
      <c r="I863" s="2"/>
    </row>
    <row r="864" spans="9:9" ht="15.75" customHeight="1" x14ac:dyDescent="0.3">
      <c r="I864" s="2"/>
    </row>
    <row r="865" spans="9:9" ht="15.75" customHeight="1" x14ac:dyDescent="0.3">
      <c r="I865" s="2"/>
    </row>
    <row r="866" spans="9:9" ht="15.75" customHeight="1" x14ac:dyDescent="0.3">
      <c r="I866" s="2"/>
    </row>
    <row r="867" spans="9:9" ht="15.75" customHeight="1" x14ac:dyDescent="0.3">
      <c r="I867" s="2"/>
    </row>
    <row r="868" spans="9:9" ht="15.75" customHeight="1" x14ac:dyDescent="0.3">
      <c r="I868" s="2"/>
    </row>
    <row r="869" spans="9:9" ht="15.75" customHeight="1" x14ac:dyDescent="0.3">
      <c r="I869" s="2"/>
    </row>
    <row r="870" spans="9:9" ht="15.75" customHeight="1" x14ac:dyDescent="0.3">
      <c r="I870" s="2"/>
    </row>
    <row r="871" spans="9:9" ht="15.75" customHeight="1" x14ac:dyDescent="0.3">
      <c r="I871" s="2"/>
    </row>
    <row r="872" spans="9:9" ht="15.75" customHeight="1" x14ac:dyDescent="0.3">
      <c r="I872" s="2"/>
    </row>
    <row r="873" spans="9:9" ht="15.75" customHeight="1" x14ac:dyDescent="0.3">
      <c r="I873" s="2"/>
    </row>
    <row r="874" spans="9:9" ht="15.75" customHeight="1" x14ac:dyDescent="0.3">
      <c r="I874" s="2"/>
    </row>
    <row r="875" spans="9:9" ht="15.75" customHeight="1" x14ac:dyDescent="0.3">
      <c r="I875" s="2"/>
    </row>
    <row r="876" spans="9:9" ht="15.75" customHeight="1" x14ac:dyDescent="0.3">
      <c r="I876" s="2"/>
    </row>
    <row r="877" spans="9:9" ht="15.75" customHeight="1" x14ac:dyDescent="0.3">
      <c r="I877" s="2"/>
    </row>
    <row r="878" spans="9:9" ht="15.75" customHeight="1" x14ac:dyDescent="0.3">
      <c r="I878" s="2"/>
    </row>
    <row r="879" spans="9:9" ht="15.75" customHeight="1" x14ac:dyDescent="0.3">
      <c r="I879" s="2"/>
    </row>
    <row r="880" spans="9:9" ht="15.75" customHeight="1" x14ac:dyDescent="0.3">
      <c r="I880" s="2"/>
    </row>
    <row r="881" spans="9:9" ht="15.75" customHeight="1" x14ac:dyDescent="0.3">
      <c r="I881" s="2"/>
    </row>
    <row r="882" spans="9:9" ht="15.75" customHeight="1" x14ac:dyDescent="0.3">
      <c r="I882" s="2"/>
    </row>
    <row r="883" spans="9:9" ht="15.75" customHeight="1" x14ac:dyDescent="0.3">
      <c r="I883" s="2"/>
    </row>
    <row r="884" spans="9:9" ht="15.75" customHeight="1" x14ac:dyDescent="0.3">
      <c r="I884" s="2"/>
    </row>
    <row r="885" spans="9:9" ht="15.75" customHeight="1" x14ac:dyDescent="0.3">
      <c r="I885" s="2"/>
    </row>
    <row r="886" spans="9:9" ht="15.75" customHeight="1" x14ac:dyDescent="0.3">
      <c r="I886" s="2"/>
    </row>
    <row r="887" spans="9:9" ht="15.75" customHeight="1" x14ac:dyDescent="0.3">
      <c r="I887" s="2"/>
    </row>
    <row r="888" spans="9:9" ht="15.75" customHeight="1" x14ac:dyDescent="0.3">
      <c r="I888" s="2"/>
    </row>
    <row r="889" spans="9:9" ht="15.75" customHeight="1" x14ac:dyDescent="0.3">
      <c r="I889" s="2"/>
    </row>
    <row r="890" spans="9:9" ht="15.75" customHeight="1" x14ac:dyDescent="0.3">
      <c r="I890" s="2"/>
    </row>
    <row r="891" spans="9:9" ht="15.75" customHeight="1" x14ac:dyDescent="0.3">
      <c r="I891" s="2"/>
    </row>
    <row r="892" spans="9:9" ht="15.75" customHeight="1" x14ac:dyDescent="0.3">
      <c r="I892" s="2"/>
    </row>
    <row r="893" spans="9:9" ht="15.75" customHeight="1" x14ac:dyDescent="0.3">
      <c r="I893" s="2"/>
    </row>
    <row r="894" spans="9:9" ht="15.75" customHeight="1" x14ac:dyDescent="0.3">
      <c r="I894" s="2"/>
    </row>
    <row r="895" spans="9:9" ht="15.75" customHeight="1" x14ac:dyDescent="0.3">
      <c r="I895" s="2"/>
    </row>
    <row r="896" spans="9:9" ht="15.75" customHeight="1" x14ac:dyDescent="0.3">
      <c r="I896" s="2"/>
    </row>
    <row r="897" spans="9:9" ht="15.75" customHeight="1" x14ac:dyDescent="0.3">
      <c r="I897" s="2"/>
    </row>
    <row r="898" spans="9:9" ht="15.75" customHeight="1" x14ac:dyDescent="0.3">
      <c r="I898" s="2"/>
    </row>
    <row r="899" spans="9:9" ht="15.75" customHeight="1" x14ac:dyDescent="0.3">
      <c r="I899" s="2"/>
    </row>
    <row r="900" spans="9:9" ht="15.75" customHeight="1" x14ac:dyDescent="0.3">
      <c r="I900" s="2"/>
    </row>
    <row r="901" spans="9:9" ht="15.75" customHeight="1" x14ac:dyDescent="0.3">
      <c r="I901" s="2"/>
    </row>
    <row r="902" spans="9:9" ht="15.75" customHeight="1" x14ac:dyDescent="0.3">
      <c r="I902" s="2"/>
    </row>
    <row r="903" spans="9:9" ht="15.75" customHeight="1" x14ac:dyDescent="0.3">
      <c r="I903" s="2"/>
    </row>
    <row r="904" spans="9:9" ht="15.75" customHeight="1" x14ac:dyDescent="0.3">
      <c r="I904" s="2"/>
    </row>
    <row r="905" spans="9:9" ht="15.75" customHeight="1" x14ac:dyDescent="0.3">
      <c r="I905" s="2"/>
    </row>
    <row r="906" spans="9:9" ht="15.75" customHeight="1" x14ac:dyDescent="0.3">
      <c r="I906" s="2"/>
    </row>
    <row r="907" spans="9:9" ht="15.75" customHeight="1" x14ac:dyDescent="0.3">
      <c r="I907" s="2"/>
    </row>
    <row r="908" spans="9:9" ht="15.75" customHeight="1" x14ac:dyDescent="0.3">
      <c r="I908" s="2"/>
    </row>
    <row r="909" spans="9:9" ht="15.75" customHeight="1" x14ac:dyDescent="0.3">
      <c r="I909" s="2"/>
    </row>
    <row r="910" spans="9:9" ht="15.75" customHeight="1" x14ac:dyDescent="0.3">
      <c r="I910" s="2"/>
    </row>
    <row r="911" spans="9:9" ht="15.75" customHeight="1" x14ac:dyDescent="0.3">
      <c r="I911" s="2"/>
    </row>
    <row r="912" spans="9:9" ht="15.75" customHeight="1" x14ac:dyDescent="0.3">
      <c r="I912" s="2"/>
    </row>
    <row r="913" spans="9:9" ht="15.75" customHeight="1" x14ac:dyDescent="0.3">
      <c r="I913" s="2"/>
    </row>
    <row r="914" spans="9:9" ht="15.75" customHeight="1" x14ac:dyDescent="0.3">
      <c r="I914" s="2"/>
    </row>
    <row r="915" spans="9:9" ht="15.75" customHeight="1" x14ac:dyDescent="0.3">
      <c r="I915" s="2"/>
    </row>
    <row r="916" spans="9:9" ht="15.75" customHeight="1" x14ac:dyDescent="0.3">
      <c r="I916" s="2"/>
    </row>
    <row r="917" spans="9:9" ht="15.75" customHeight="1" x14ac:dyDescent="0.3">
      <c r="I917" s="2"/>
    </row>
    <row r="918" spans="9:9" ht="15.75" customHeight="1" x14ac:dyDescent="0.3">
      <c r="I918" s="2"/>
    </row>
    <row r="919" spans="9:9" ht="15.75" customHeight="1" x14ac:dyDescent="0.3">
      <c r="I919" s="2"/>
    </row>
    <row r="920" spans="9:9" ht="15.75" customHeight="1" x14ac:dyDescent="0.3">
      <c r="I920" s="2"/>
    </row>
    <row r="921" spans="9:9" ht="15.75" customHeight="1" x14ac:dyDescent="0.3">
      <c r="I921" s="2"/>
    </row>
    <row r="922" spans="9:9" ht="15.75" customHeight="1" x14ac:dyDescent="0.3">
      <c r="I922" s="2"/>
    </row>
    <row r="923" spans="9:9" ht="15.75" customHeight="1" x14ac:dyDescent="0.3">
      <c r="I923" s="2"/>
    </row>
    <row r="924" spans="9:9" ht="15.75" customHeight="1" x14ac:dyDescent="0.3">
      <c r="I924" s="2"/>
    </row>
    <row r="925" spans="9:9" ht="15.75" customHeight="1" x14ac:dyDescent="0.3">
      <c r="I925" s="2"/>
    </row>
    <row r="926" spans="9:9" ht="15.75" customHeight="1" x14ac:dyDescent="0.3">
      <c r="I926" s="2"/>
    </row>
    <row r="927" spans="9:9" ht="15.75" customHeight="1" x14ac:dyDescent="0.3">
      <c r="I927" s="2"/>
    </row>
    <row r="928" spans="9:9" ht="15.75" customHeight="1" x14ac:dyDescent="0.3">
      <c r="I928" s="2"/>
    </row>
    <row r="929" spans="9:9" ht="15.75" customHeight="1" x14ac:dyDescent="0.3">
      <c r="I929" s="2"/>
    </row>
    <row r="930" spans="9:9" ht="15.75" customHeight="1" x14ac:dyDescent="0.3">
      <c r="I930" s="2"/>
    </row>
    <row r="931" spans="9:9" ht="15.75" customHeight="1" x14ac:dyDescent="0.3">
      <c r="I931" s="2"/>
    </row>
    <row r="932" spans="9:9" ht="15.75" customHeight="1" x14ac:dyDescent="0.3">
      <c r="I932" s="2"/>
    </row>
    <row r="933" spans="9:9" ht="15.75" customHeight="1" x14ac:dyDescent="0.3">
      <c r="I933" s="2"/>
    </row>
    <row r="934" spans="9:9" ht="15.75" customHeight="1" x14ac:dyDescent="0.3">
      <c r="I934" s="2"/>
    </row>
    <row r="935" spans="9:9" ht="15.75" customHeight="1" x14ac:dyDescent="0.3">
      <c r="I935" s="2"/>
    </row>
    <row r="936" spans="9:9" ht="15.75" customHeight="1" x14ac:dyDescent="0.3">
      <c r="I936" s="2"/>
    </row>
    <row r="937" spans="9:9" ht="15.75" customHeight="1" x14ac:dyDescent="0.3">
      <c r="I937" s="2"/>
    </row>
    <row r="938" spans="9:9" ht="15.75" customHeight="1" x14ac:dyDescent="0.3">
      <c r="I938" s="2"/>
    </row>
    <row r="939" spans="9:9" ht="15.75" customHeight="1" x14ac:dyDescent="0.3">
      <c r="I939" s="2"/>
    </row>
    <row r="940" spans="9:9" ht="15.75" customHeight="1" x14ac:dyDescent="0.3">
      <c r="I940" s="2"/>
    </row>
    <row r="941" spans="9:9" ht="15.75" customHeight="1" x14ac:dyDescent="0.3">
      <c r="I941" s="2"/>
    </row>
    <row r="942" spans="9:9" ht="15.75" customHeight="1" x14ac:dyDescent="0.3">
      <c r="I942" s="2"/>
    </row>
    <row r="943" spans="9:9" ht="15.75" customHeight="1" x14ac:dyDescent="0.3">
      <c r="I943" s="2"/>
    </row>
    <row r="944" spans="9:9" ht="15.75" customHeight="1" x14ac:dyDescent="0.3">
      <c r="I944" s="2"/>
    </row>
    <row r="945" spans="9:9" ht="15.75" customHeight="1" x14ac:dyDescent="0.3">
      <c r="I945" s="2"/>
    </row>
    <row r="946" spans="9:9" ht="15.75" customHeight="1" x14ac:dyDescent="0.3">
      <c r="I946" s="2"/>
    </row>
    <row r="947" spans="9:9" ht="15.75" customHeight="1" x14ac:dyDescent="0.3">
      <c r="I947" s="2"/>
    </row>
    <row r="948" spans="9:9" ht="15.75" customHeight="1" x14ac:dyDescent="0.3">
      <c r="I948" s="2"/>
    </row>
    <row r="949" spans="9:9" ht="15.75" customHeight="1" x14ac:dyDescent="0.3">
      <c r="I949" s="2"/>
    </row>
    <row r="950" spans="9:9" ht="15.75" customHeight="1" x14ac:dyDescent="0.3">
      <c r="I950" s="2"/>
    </row>
    <row r="951" spans="9:9" ht="15.75" customHeight="1" x14ac:dyDescent="0.3">
      <c r="I951" s="2"/>
    </row>
    <row r="952" spans="9:9" ht="15.75" customHeight="1" x14ac:dyDescent="0.3">
      <c r="I952" s="2"/>
    </row>
    <row r="953" spans="9:9" ht="15.75" customHeight="1" x14ac:dyDescent="0.3">
      <c r="I953" s="2"/>
    </row>
    <row r="954" spans="9:9" ht="15.75" customHeight="1" x14ac:dyDescent="0.3">
      <c r="I954" s="2"/>
    </row>
    <row r="955" spans="9:9" ht="15.75" customHeight="1" x14ac:dyDescent="0.3">
      <c r="I955" s="2"/>
    </row>
    <row r="956" spans="9:9" ht="15.75" customHeight="1" x14ac:dyDescent="0.3">
      <c r="I956" s="2"/>
    </row>
    <row r="957" spans="9:9" ht="15.75" customHeight="1" x14ac:dyDescent="0.3">
      <c r="I957" s="2"/>
    </row>
    <row r="958" spans="9:9" ht="15.75" customHeight="1" x14ac:dyDescent="0.3">
      <c r="I958" s="2"/>
    </row>
    <row r="959" spans="9:9" ht="15.75" customHeight="1" x14ac:dyDescent="0.3">
      <c r="I959" s="2"/>
    </row>
    <row r="960" spans="9:9" ht="15.75" customHeight="1" x14ac:dyDescent="0.3">
      <c r="I960" s="2"/>
    </row>
    <row r="961" spans="9:9" ht="15.75" customHeight="1" x14ac:dyDescent="0.3">
      <c r="I961" s="2"/>
    </row>
    <row r="962" spans="9:9" ht="15.75" customHeight="1" x14ac:dyDescent="0.3">
      <c r="I962" s="2"/>
    </row>
    <row r="963" spans="9:9" ht="15.75" customHeight="1" x14ac:dyDescent="0.3">
      <c r="I963" s="2"/>
    </row>
    <row r="964" spans="9:9" ht="15.75" customHeight="1" x14ac:dyDescent="0.3">
      <c r="I964" s="2"/>
    </row>
    <row r="965" spans="9:9" ht="15.75" customHeight="1" x14ac:dyDescent="0.3">
      <c r="I965" s="2"/>
    </row>
    <row r="966" spans="9:9" ht="15.75" customHeight="1" x14ac:dyDescent="0.3">
      <c r="I966" s="2"/>
    </row>
    <row r="967" spans="9:9" ht="15.75" customHeight="1" x14ac:dyDescent="0.3">
      <c r="I967" s="2"/>
    </row>
    <row r="968" spans="9:9" ht="15.75" customHeight="1" x14ac:dyDescent="0.3">
      <c r="I968" s="2"/>
    </row>
    <row r="969" spans="9:9" ht="15.75" customHeight="1" x14ac:dyDescent="0.3">
      <c r="I969" s="2"/>
    </row>
    <row r="970" spans="9:9" ht="15.75" customHeight="1" x14ac:dyDescent="0.3">
      <c r="I970" s="2"/>
    </row>
    <row r="971" spans="9:9" ht="15.75" customHeight="1" x14ac:dyDescent="0.3">
      <c r="I971" s="2"/>
    </row>
    <row r="972" spans="9:9" ht="15.75" customHeight="1" x14ac:dyDescent="0.3">
      <c r="I972" s="2"/>
    </row>
    <row r="973" spans="9:9" ht="15.75" customHeight="1" x14ac:dyDescent="0.3">
      <c r="I973" s="2"/>
    </row>
    <row r="974" spans="9:9" ht="15.75" customHeight="1" x14ac:dyDescent="0.3">
      <c r="I974" s="2"/>
    </row>
    <row r="975" spans="9:9" ht="15.75" customHeight="1" x14ac:dyDescent="0.3">
      <c r="I975" s="2"/>
    </row>
    <row r="976" spans="9:9" ht="15.75" customHeight="1" x14ac:dyDescent="0.3">
      <c r="I976" s="2"/>
    </row>
    <row r="977" spans="9:9" ht="15.75" customHeight="1" x14ac:dyDescent="0.3">
      <c r="I977" s="2"/>
    </row>
    <row r="978" spans="9:9" ht="15.75" customHeight="1" x14ac:dyDescent="0.3">
      <c r="I978" s="2"/>
    </row>
    <row r="979" spans="9:9" ht="15.75" customHeight="1" x14ac:dyDescent="0.3">
      <c r="I979" s="2"/>
    </row>
    <row r="980" spans="9:9" ht="15.75" customHeight="1" x14ac:dyDescent="0.3">
      <c r="I980" s="2"/>
    </row>
    <row r="981" spans="9:9" ht="15.75" customHeight="1" x14ac:dyDescent="0.3">
      <c r="I981" s="2"/>
    </row>
    <row r="982" spans="9:9" ht="15.75" customHeight="1" x14ac:dyDescent="0.3">
      <c r="I982" s="2"/>
    </row>
    <row r="983" spans="9:9" ht="15.75" customHeight="1" x14ac:dyDescent="0.3">
      <c r="I983" s="2"/>
    </row>
    <row r="984" spans="9:9" ht="15.75" customHeight="1" x14ac:dyDescent="0.3">
      <c r="I984" s="2"/>
    </row>
    <row r="985" spans="9:9" ht="15.75" customHeight="1" x14ac:dyDescent="0.3">
      <c r="I985" s="2"/>
    </row>
    <row r="986" spans="9:9" ht="15.75" customHeight="1" x14ac:dyDescent="0.3">
      <c r="I986" s="2"/>
    </row>
    <row r="987" spans="9:9" ht="15.75" customHeight="1" x14ac:dyDescent="0.3">
      <c r="I987" s="2"/>
    </row>
    <row r="988" spans="9:9" ht="15.75" customHeight="1" x14ac:dyDescent="0.3">
      <c r="I988" s="2"/>
    </row>
    <row r="989" spans="9:9" ht="15.75" customHeight="1" x14ac:dyDescent="0.3">
      <c r="I989" s="2"/>
    </row>
    <row r="990" spans="9:9" ht="15.75" customHeight="1" x14ac:dyDescent="0.3">
      <c r="I990" s="2"/>
    </row>
    <row r="991" spans="9:9" ht="15.75" customHeight="1" x14ac:dyDescent="0.3">
      <c r="I991" s="2"/>
    </row>
    <row r="992" spans="9:9" ht="15.75" customHeight="1" x14ac:dyDescent="0.3">
      <c r="I992" s="2"/>
    </row>
    <row r="993" spans="9:9" ht="15.75" customHeight="1" x14ac:dyDescent="0.3">
      <c r="I993" s="2"/>
    </row>
    <row r="994" spans="9:9" ht="15.75" customHeight="1" x14ac:dyDescent="0.3">
      <c r="I994" s="2"/>
    </row>
    <row r="995" spans="9:9" ht="15.75" customHeight="1" x14ac:dyDescent="0.3">
      <c r="I995" s="2"/>
    </row>
    <row r="996" spans="9:9" ht="15.75" customHeight="1" x14ac:dyDescent="0.3">
      <c r="I996" s="2"/>
    </row>
    <row r="997" spans="9:9" ht="15.75" customHeight="1" x14ac:dyDescent="0.3">
      <c r="I997" s="2"/>
    </row>
    <row r="998" spans="9:9" ht="15.75" customHeight="1" x14ac:dyDescent="0.3">
      <c r="I998" s="2"/>
    </row>
    <row r="999" spans="9:9" ht="15.75" customHeight="1" x14ac:dyDescent="0.3">
      <c r="I999" s="2"/>
    </row>
    <row r="1000" spans="9:9" ht="15.75" customHeight="1" x14ac:dyDescent="0.3">
      <c r="I1000" s="2"/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H a R W W x B b Z C l A A A A 9 w A A A B I A H A B D b 2 5 m a W c v U G F j a 2 F n Z S 5 4 b W w g o h g A K K A U A A A A A A A A A A A A A A A A A A A A A A A A A A A A h Y 8 x D o I w G I W v Q r r T l p o Q I T 9 l c J X E x M S w N q V C I x R D i + V u D h 7 J K 4 h R 1 M 3 x f e 8 b 3 r t f b 5 B P X R t c 1 G B 1 b z I U Y Y o C Z W R f a V N n a H T H c I 1 y D j s h T 6 J W w S w b m 0 6 2 y l D j 3 D k l x H u P / Q r 3 Q 0 0 Y p R E p i + 1 e N q o T 6 C P r / 3 K o j X X C S I U 4 H F 5 j O M N J j K M k j h m m Q B Y K h T Z f g 8 2 D n + 0 P h M 3 Y u n F Q X N m w K I E s E c j 7 B H 8 A U E s D B B Q A A g A I A H x 2 k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8 d p F Z K I p H u A 4 A A A A R A A A A E w A c A E Z v c m 1 1 b G F z L 1 N l Y 3 R p b 2 4 x L m 0 g o h g A K K A U A A A A A A A A A A A A A A A A A A A A A A A A A A A A K 0 5 N L s n M z 1 M I h t C G 1 g B Q S w E C L Q A U A A I A C A B 8 d p F Z b E F t k K U A A A D 3 A A A A E g A A A A A A A A A A A A A A A A A A A A A A Q 2 9 u Z m l n L 1 B h Y 2 t h Z 2 U u e G 1 s U E s B A i 0 A F A A C A A g A f H a R W Q / K 6 a u k A A A A 6 Q A A A B M A A A A A A A A A A A A A A A A A 8 Q A A A F t D b 2 5 0 Z W 5 0 X 1 R 5 c G V z X S 5 4 b W x Q S w E C L Q A U A A I A C A B 8 d p F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w Y 7 + G z N l 5 U + i m V P t X j q r / Q A A A A A C A A A A A A A Q Z g A A A A E A A C A A A A B y i P l E t 3 g h x 1 w 3 f u B 8 + u l + h 6 L i c j D C I T N Q 8 M A z r v o Q W A A A A A A O g A A A A A I A A C A A A A B A b N n F 4 p I t F e b V 6 B c m o g 8 f s 7 l j u / 5 r 0 1 N F b x h 1 V Z u v H F A A A A B r J 9 k 2 p T s e 5 n x i Q l Q K p 2 5 X O Q C 2 A g Y 1 D S + r h I 4 4 v p K Z t R W + p H k F l p U H M p V p c i 2 n W i C Y e H a V 3 m j S b z Y c f D + H m r r 4 c k p W 2 I S V k J B V E Q q X 0 s n l + 0 A A A A A Q + G Q r u M 8 R j X n j 8 I K F 3 T i P o O q w m H k n A p L O g F 9 E i D 8 E J 8 2 m B M t 6 C f H d u h x 2 r 6 r j T 9 T 8 H T E l J Z 9 a A N K Q 4 M U Y v 8 3 6 < / D a t a M a s h u p > 
</file>

<file path=customXml/itemProps1.xml><?xml version="1.0" encoding="utf-8"?>
<ds:datastoreItem xmlns:ds="http://schemas.openxmlformats.org/officeDocument/2006/customXml" ds:itemID="{EA62957B-0364-48B5-974A-02B07FF1D40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Plantilla</vt:lpstr>
      <vt:lpstr>BASE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ROSALES RODRIGUEZ</dc:creator>
  <cp:lastModifiedBy>andrea gonzalez</cp:lastModifiedBy>
  <cp:lastPrinted>2025-04-07T19:39:57Z</cp:lastPrinted>
  <dcterms:created xsi:type="dcterms:W3CDTF">2023-10-03T16:36:40Z</dcterms:created>
  <dcterms:modified xsi:type="dcterms:W3CDTF">2025-04-07T19:40:24Z</dcterms:modified>
</cp:coreProperties>
</file>